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hel-fs7\Alternative_Energy_Department\1.ФАЭ.Ежедневный контроль\6.Договоры\8.Инсполнительная дирекция\2.Разработка\18. Офсетный договор по ремонту редукторов\Новая папка\"/>
    </mc:Choice>
  </mc:AlternateContent>
  <bookViews>
    <workbookView xWindow="0" yWindow="0" windowWidth="19200" windowHeight="7860" firstSheet="1" activeTab="1"/>
  </bookViews>
  <sheets>
    <sheet name="шаблон" sheetId="3" state="hidden" r:id="rId1"/>
    <sheet name="Методика" sheetId="6" r:id="rId2"/>
    <sheet name="РЦ" sheetId="9" state="hidden" r:id="rId3"/>
    <sheet name="шаблон к ТЗ от 01.04" sheetId="4" state="hidden" r:id="rId4"/>
    <sheet name="Спецификация" sheetId="8" state="hidden" r:id="rId5"/>
  </sheets>
  <definedNames>
    <definedName name="_xlnm.Print_Titles" localSheetId="1">Методика!#REF!</definedName>
    <definedName name="_xlnm.Print_Titles" localSheetId="2">РЦ!#REF!</definedName>
    <definedName name="_xlnm.Print_Titles" localSheetId="4">Спецификация!$10:$10</definedName>
    <definedName name="_xlnm.Print_Area" localSheetId="1">Методика!$A$1:$E$87</definedName>
    <definedName name="_xlnm.Print_Area" localSheetId="2">РЦ!$A$1:$M$92</definedName>
    <definedName name="_xlnm.Print_Area" localSheetId="4">Спецификация!$A$1:$AD$74</definedName>
    <definedName name="_xlnm.Print_Area" localSheetId="0">шаблон!$A$1:$F$105</definedName>
    <definedName name="_xlnm.Print_Area" localSheetId="3">'шаблон к ТЗ от 01.04'!$A$1:$M$131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9" i="9" l="1"/>
  <c r="Q88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9" i="9"/>
  <c r="P88" i="9"/>
  <c r="F87" i="9"/>
  <c r="G87" i="9" s="1"/>
  <c r="F85" i="9"/>
  <c r="G85" i="9" s="1"/>
  <c r="F84" i="9"/>
  <c r="G84" i="9" s="1"/>
  <c r="F83" i="9"/>
  <c r="O83" i="9" s="1"/>
  <c r="F82" i="9"/>
  <c r="G82" i="9" s="1"/>
  <c r="F81" i="9"/>
  <c r="O81" i="9" s="1"/>
  <c r="F80" i="9"/>
  <c r="G80" i="9" s="1"/>
  <c r="F79" i="9"/>
  <c r="G79" i="9" s="1"/>
  <c r="F78" i="9"/>
  <c r="O78" i="9" s="1"/>
  <c r="F76" i="9"/>
  <c r="G76" i="9" s="1"/>
  <c r="F75" i="9"/>
  <c r="G75" i="9" s="1"/>
  <c r="F74" i="9"/>
  <c r="G74" i="9" s="1"/>
  <c r="F73" i="9"/>
  <c r="G73" i="9" s="1"/>
  <c r="F72" i="9"/>
  <c r="G72" i="9" s="1"/>
  <c r="F71" i="9"/>
  <c r="G71" i="9" s="1"/>
  <c r="F70" i="9"/>
  <c r="O70" i="9" s="1"/>
  <c r="F69" i="9"/>
  <c r="G69" i="9" s="1"/>
  <c r="H69" i="9" s="1"/>
  <c r="I69" i="9" s="1"/>
  <c r="J69" i="9" s="1"/>
  <c r="F68" i="9"/>
  <c r="G68" i="9" s="1"/>
  <c r="F67" i="9"/>
  <c r="G67" i="9" s="1"/>
  <c r="F66" i="9"/>
  <c r="G66" i="9" s="1"/>
  <c r="G65" i="9"/>
  <c r="H65" i="9" s="1"/>
  <c r="I65" i="9" s="1"/>
  <c r="J65" i="9" s="1"/>
  <c r="F65" i="9"/>
  <c r="F64" i="9"/>
  <c r="G64" i="9" s="1"/>
  <c r="F63" i="9"/>
  <c r="G63" i="9" s="1"/>
  <c r="F62" i="9"/>
  <c r="G62" i="9" s="1"/>
  <c r="F61" i="9"/>
  <c r="G61" i="9" s="1"/>
  <c r="F60" i="9"/>
  <c r="O60" i="9" s="1"/>
  <c r="F59" i="9"/>
  <c r="G59" i="9" s="1"/>
  <c r="F58" i="9"/>
  <c r="G58" i="9" s="1"/>
  <c r="H58" i="9" s="1"/>
  <c r="I58" i="9" s="1"/>
  <c r="J58" i="9" s="1"/>
  <c r="F57" i="9"/>
  <c r="O57" i="9" s="1"/>
  <c r="F56" i="9"/>
  <c r="G56" i="9" s="1"/>
  <c r="F55" i="9"/>
  <c r="O55" i="9" s="1"/>
  <c r="F54" i="9"/>
  <c r="G54" i="9" s="1"/>
  <c r="F53" i="9"/>
  <c r="G53" i="9" s="1"/>
  <c r="F52" i="9"/>
  <c r="O52" i="9" s="1"/>
  <c r="F51" i="9"/>
  <c r="G51" i="9" s="1"/>
  <c r="F50" i="9"/>
  <c r="G50" i="9" s="1"/>
  <c r="H50" i="9" s="1"/>
  <c r="I50" i="9" s="1"/>
  <c r="J50" i="9" s="1"/>
  <c r="F49" i="9"/>
  <c r="O49" i="9" s="1"/>
  <c r="F48" i="9"/>
  <c r="G48" i="9" s="1"/>
  <c r="F47" i="9"/>
  <c r="G47" i="9" s="1"/>
  <c r="F46" i="9"/>
  <c r="G46" i="9" s="1"/>
  <c r="F45" i="9"/>
  <c r="G45" i="9" s="1"/>
  <c r="F44" i="9"/>
  <c r="G44" i="9" s="1"/>
  <c r="F43" i="9"/>
  <c r="O43" i="9" s="1"/>
  <c r="F42" i="9"/>
  <c r="G42" i="9" s="1"/>
  <c r="F41" i="9"/>
  <c r="O41" i="9" s="1"/>
  <c r="F40" i="9"/>
  <c r="G40" i="9" s="1"/>
  <c r="P40" i="9" s="1"/>
  <c r="F39" i="9"/>
  <c r="O39" i="9" s="1"/>
  <c r="F38" i="9"/>
  <c r="G38" i="9" s="1"/>
  <c r="F35" i="9"/>
  <c r="O35" i="9" s="1"/>
  <c r="F34" i="9"/>
  <c r="G34" i="9" s="1"/>
  <c r="P34" i="9" s="1"/>
  <c r="F33" i="9"/>
  <c r="O33" i="9" s="1"/>
  <c r="F32" i="9"/>
  <c r="G32" i="9" s="1"/>
  <c r="P32" i="9" s="1"/>
  <c r="F31" i="9"/>
  <c r="G31" i="9" s="1"/>
  <c r="F30" i="9"/>
  <c r="G30" i="9" s="1"/>
  <c r="F29" i="9"/>
  <c r="O29" i="9" s="1"/>
  <c r="F28" i="9"/>
  <c r="O28" i="9" s="1"/>
  <c r="F27" i="9"/>
  <c r="G27" i="9" s="1"/>
  <c r="F26" i="9"/>
  <c r="G26" i="9" s="1"/>
  <c r="F25" i="9"/>
  <c r="O25" i="9" s="1"/>
  <c r="G24" i="9"/>
  <c r="H24" i="9" s="1"/>
  <c r="I24" i="9" s="1"/>
  <c r="J24" i="9" s="1"/>
  <c r="F24" i="9"/>
  <c r="F23" i="9"/>
  <c r="G23" i="9" s="1"/>
  <c r="F22" i="9"/>
  <c r="G22" i="9" s="1"/>
  <c r="F21" i="9"/>
  <c r="G21" i="9" s="1"/>
  <c r="F20" i="9"/>
  <c r="G20" i="9" s="1"/>
  <c r="F19" i="9"/>
  <c r="O19" i="9" s="1"/>
  <c r="F18" i="9"/>
  <c r="O18" i="9" s="1"/>
  <c r="F17" i="9"/>
  <c r="G17" i="9" s="1"/>
  <c r="F16" i="9"/>
  <c r="O16" i="9" s="1"/>
  <c r="F15" i="9"/>
  <c r="G15" i="9" s="1"/>
  <c r="F14" i="9"/>
  <c r="G14" i="9" s="1"/>
  <c r="G13" i="9"/>
  <c r="P13" i="9" s="1"/>
  <c r="F13" i="9"/>
  <c r="O13" i="9" s="1"/>
  <c r="F12" i="9"/>
  <c r="G12" i="9" s="1"/>
  <c r="F11" i="9"/>
  <c r="G11" i="9" s="1"/>
  <c r="F10" i="9"/>
  <c r="O10" i="9" s="1"/>
  <c r="F9" i="9"/>
  <c r="G9" i="9" s="1"/>
  <c r="O87" i="9"/>
  <c r="N87" i="9"/>
  <c r="P86" i="9"/>
  <c r="O86" i="9"/>
  <c r="N86" i="9"/>
  <c r="O85" i="9"/>
  <c r="N85" i="9"/>
  <c r="O84" i="9"/>
  <c r="N84" i="9"/>
  <c r="N83" i="9"/>
  <c r="O82" i="9"/>
  <c r="N82" i="9"/>
  <c r="N88" i="9" s="1"/>
  <c r="N81" i="9"/>
  <c r="N80" i="9"/>
  <c r="O79" i="9"/>
  <c r="N79" i="9"/>
  <c r="N78" i="9"/>
  <c r="P77" i="9"/>
  <c r="O77" i="9"/>
  <c r="N77" i="9"/>
  <c r="O76" i="9"/>
  <c r="N76" i="9"/>
  <c r="O75" i="9"/>
  <c r="N75" i="9"/>
  <c r="O74" i="9"/>
  <c r="N74" i="9"/>
  <c r="O73" i="9"/>
  <c r="N73" i="9"/>
  <c r="N72" i="9"/>
  <c r="N71" i="9"/>
  <c r="N70" i="9"/>
  <c r="O69" i="9"/>
  <c r="N69" i="9"/>
  <c r="O68" i="9"/>
  <c r="N68" i="9"/>
  <c r="N67" i="9"/>
  <c r="N66" i="9"/>
  <c r="O65" i="9"/>
  <c r="N65" i="9"/>
  <c r="O64" i="9"/>
  <c r="N64" i="9"/>
  <c r="N63" i="9"/>
  <c r="N62" i="9"/>
  <c r="N61" i="9"/>
  <c r="N60" i="9"/>
  <c r="N59" i="9"/>
  <c r="O58" i="9"/>
  <c r="N58" i="9"/>
  <c r="N57" i="9"/>
  <c r="N56" i="9"/>
  <c r="N55" i="9"/>
  <c r="N54" i="9"/>
  <c r="O53" i="9"/>
  <c r="N53" i="9"/>
  <c r="N52" i="9"/>
  <c r="O51" i="9"/>
  <c r="N51" i="9"/>
  <c r="O50" i="9"/>
  <c r="N50" i="9"/>
  <c r="N49" i="9"/>
  <c r="O48" i="9"/>
  <c r="N48" i="9"/>
  <c r="N47" i="9"/>
  <c r="N46" i="9"/>
  <c r="N45" i="9"/>
  <c r="O44" i="9"/>
  <c r="N44" i="9"/>
  <c r="N43" i="9"/>
  <c r="N42" i="9"/>
  <c r="N41" i="9"/>
  <c r="O40" i="9"/>
  <c r="N40" i="9"/>
  <c r="N39" i="9"/>
  <c r="N38" i="9"/>
  <c r="P37" i="9"/>
  <c r="O37" i="9"/>
  <c r="N37" i="9"/>
  <c r="P36" i="9"/>
  <c r="O36" i="9"/>
  <c r="N36" i="9"/>
  <c r="N35" i="9"/>
  <c r="O34" i="9"/>
  <c r="N34" i="9"/>
  <c r="N33" i="9"/>
  <c r="O32" i="9"/>
  <c r="N32" i="9"/>
  <c r="N31" i="9"/>
  <c r="N30" i="9"/>
  <c r="N29" i="9"/>
  <c r="N28" i="9"/>
  <c r="O27" i="9"/>
  <c r="N27" i="9"/>
  <c r="N26" i="9"/>
  <c r="N25" i="9"/>
  <c r="O24" i="9"/>
  <c r="N24" i="9"/>
  <c r="O23" i="9"/>
  <c r="N23" i="9"/>
  <c r="O22" i="9"/>
  <c r="N22" i="9"/>
  <c r="N21" i="9"/>
  <c r="O20" i="9"/>
  <c r="N20" i="9"/>
  <c r="N19" i="9"/>
  <c r="N18" i="9"/>
  <c r="N17" i="9"/>
  <c r="N16" i="9"/>
  <c r="O15" i="9"/>
  <c r="N15" i="9"/>
  <c r="O14" i="9"/>
  <c r="N14" i="9"/>
  <c r="N13" i="9"/>
  <c r="O12" i="9"/>
  <c r="N12" i="9"/>
  <c r="O11" i="9"/>
  <c r="N11" i="9"/>
  <c r="N10" i="9"/>
  <c r="O9" i="9"/>
  <c r="N9" i="9"/>
  <c r="H79" i="9" l="1"/>
  <c r="I79" i="9" s="1"/>
  <c r="J79" i="9" s="1"/>
  <c r="P79" i="9"/>
  <c r="G81" i="9"/>
  <c r="P81" i="9" s="1"/>
  <c r="O80" i="9"/>
  <c r="O88" i="9" s="1"/>
  <c r="P68" i="9"/>
  <c r="H68" i="9"/>
  <c r="I68" i="9" s="1"/>
  <c r="J68" i="9" s="1"/>
  <c r="H47" i="9"/>
  <c r="I47" i="9" s="1"/>
  <c r="J47" i="9" s="1"/>
  <c r="P47" i="9"/>
  <c r="G41" i="9"/>
  <c r="H41" i="9" s="1"/>
  <c r="I41" i="9" s="1"/>
  <c r="J41" i="9" s="1"/>
  <c r="G43" i="9"/>
  <c r="O42" i="9"/>
  <c r="O56" i="9"/>
  <c r="O61" i="9"/>
  <c r="G39" i="9"/>
  <c r="O47" i="9"/>
  <c r="O72" i="9"/>
  <c r="O59" i="9"/>
  <c r="O62" i="9"/>
  <c r="G35" i="9"/>
  <c r="P27" i="9"/>
  <c r="H27" i="9"/>
  <c r="I27" i="9" s="1"/>
  <c r="J27" i="9" s="1"/>
  <c r="O26" i="9"/>
  <c r="O30" i="9"/>
  <c r="O31" i="9"/>
  <c r="G28" i="9"/>
  <c r="G19" i="9"/>
  <c r="O17" i="9"/>
  <c r="H15" i="9"/>
  <c r="I15" i="9" s="1"/>
  <c r="J15" i="9" s="1"/>
  <c r="P15" i="9"/>
  <c r="H14" i="9"/>
  <c r="I14" i="9" s="1"/>
  <c r="J14" i="9" s="1"/>
  <c r="P14" i="9"/>
  <c r="H11" i="9"/>
  <c r="I11" i="9" s="1"/>
  <c r="J11" i="9" s="1"/>
  <c r="P11" i="9"/>
  <c r="P9" i="9"/>
  <c r="H9" i="9"/>
  <c r="I9" i="9" s="1"/>
  <c r="J9" i="9" s="1"/>
  <c r="H87" i="9"/>
  <c r="I87" i="9" s="1"/>
  <c r="J87" i="9" s="1"/>
  <c r="P87" i="9"/>
  <c r="H80" i="9"/>
  <c r="I80" i="9" s="1"/>
  <c r="J80" i="9" s="1"/>
  <c r="P80" i="9"/>
  <c r="P82" i="9"/>
  <c r="H82" i="9"/>
  <c r="I82" i="9" s="1"/>
  <c r="J82" i="9" s="1"/>
  <c r="P84" i="9"/>
  <c r="H84" i="9"/>
  <c r="I84" i="9" s="1"/>
  <c r="J84" i="9" s="1"/>
  <c r="H85" i="9"/>
  <c r="I85" i="9" s="1"/>
  <c r="J85" i="9" s="1"/>
  <c r="P85" i="9"/>
  <c r="H81" i="9"/>
  <c r="I81" i="9" s="1"/>
  <c r="J81" i="9" s="1"/>
  <c r="G83" i="9"/>
  <c r="G78" i="9"/>
  <c r="H73" i="9"/>
  <c r="I73" i="9" s="1"/>
  <c r="J73" i="9" s="1"/>
  <c r="P73" i="9"/>
  <c r="H74" i="9"/>
  <c r="I74" i="9" s="1"/>
  <c r="J74" i="9" s="1"/>
  <c r="P74" i="9"/>
  <c r="P75" i="9"/>
  <c r="H75" i="9"/>
  <c r="I75" i="9" s="1"/>
  <c r="J75" i="9" s="1"/>
  <c r="P76" i="9"/>
  <c r="H76" i="9"/>
  <c r="I76" i="9" s="1"/>
  <c r="J76" i="9" s="1"/>
  <c r="H63" i="9"/>
  <c r="I63" i="9" s="1"/>
  <c r="J63" i="9" s="1"/>
  <c r="P63" i="9"/>
  <c r="P64" i="9"/>
  <c r="H64" i="9"/>
  <c r="I64" i="9" s="1"/>
  <c r="J64" i="9" s="1"/>
  <c r="H66" i="9"/>
  <c r="I66" i="9" s="1"/>
  <c r="J66" i="9" s="1"/>
  <c r="P66" i="9"/>
  <c r="H71" i="9"/>
  <c r="I71" i="9" s="1"/>
  <c r="J71" i="9" s="1"/>
  <c r="P71" i="9"/>
  <c r="H67" i="9"/>
  <c r="I67" i="9" s="1"/>
  <c r="J67" i="9" s="1"/>
  <c r="P67" i="9"/>
  <c r="H72" i="9"/>
  <c r="I72" i="9" s="1"/>
  <c r="J72" i="9" s="1"/>
  <c r="P72" i="9"/>
  <c r="P65" i="9"/>
  <c r="O66" i="9"/>
  <c r="P69" i="9"/>
  <c r="O67" i="9"/>
  <c r="G70" i="9"/>
  <c r="O63" i="9"/>
  <c r="O71" i="9"/>
  <c r="H56" i="9"/>
  <c r="I56" i="9" s="1"/>
  <c r="J56" i="9" s="1"/>
  <c r="P56" i="9"/>
  <c r="H51" i="9"/>
  <c r="I51" i="9" s="1"/>
  <c r="J51" i="9" s="1"/>
  <c r="P51" i="9"/>
  <c r="H59" i="9"/>
  <c r="I59" i="9" s="1"/>
  <c r="J59" i="9" s="1"/>
  <c r="P59" i="9"/>
  <c r="H53" i="9"/>
  <c r="I53" i="9" s="1"/>
  <c r="J53" i="9" s="1"/>
  <c r="P53" i="9"/>
  <c r="H54" i="9"/>
  <c r="I54" i="9" s="1"/>
  <c r="J54" i="9" s="1"/>
  <c r="P54" i="9"/>
  <c r="H61" i="9"/>
  <c r="I61" i="9" s="1"/>
  <c r="J61" i="9" s="1"/>
  <c r="P61" i="9"/>
  <c r="H48" i="9"/>
  <c r="I48" i="9" s="1"/>
  <c r="J48" i="9" s="1"/>
  <c r="P48" i="9"/>
  <c r="H62" i="9"/>
  <c r="I62" i="9" s="1"/>
  <c r="J62" i="9" s="1"/>
  <c r="P62" i="9"/>
  <c r="G49" i="9"/>
  <c r="G57" i="9"/>
  <c r="O54" i="9"/>
  <c r="P50" i="9"/>
  <c r="G55" i="9"/>
  <c r="G52" i="9"/>
  <c r="G60" i="9"/>
  <c r="P58" i="9"/>
  <c r="H42" i="9"/>
  <c r="I42" i="9" s="1"/>
  <c r="J42" i="9" s="1"/>
  <c r="P42" i="9"/>
  <c r="P38" i="9"/>
  <c r="H38" i="9"/>
  <c r="I38" i="9" s="1"/>
  <c r="J38" i="9" s="1"/>
  <c r="H44" i="9"/>
  <c r="I44" i="9" s="1"/>
  <c r="J44" i="9" s="1"/>
  <c r="P44" i="9"/>
  <c r="H45" i="9"/>
  <c r="I45" i="9" s="1"/>
  <c r="J45" i="9" s="1"/>
  <c r="P45" i="9"/>
  <c r="H46" i="9"/>
  <c r="I46" i="9" s="1"/>
  <c r="J46" i="9" s="1"/>
  <c r="P46" i="9"/>
  <c r="O45" i="9"/>
  <c r="H40" i="9"/>
  <c r="I40" i="9" s="1"/>
  <c r="J40" i="9" s="1"/>
  <c r="O38" i="9"/>
  <c r="O46" i="9"/>
  <c r="P41" i="9"/>
  <c r="H34" i="9"/>
  <c r="I34" i="9" s="1"/>
  <c r="J34" i="9" s="1"/>
  <c r="H22" i="9"/>
  <c r="I22" i="9" s="1"/>
  <c r="J22" i="9" s="1"/>
  <c r="P22" i="9"/>
  <c r="H23" i="9"/>
  <c r="I23" i="9" s="1"/>
  <c r="J23" i="9" s="1"/>
  <c r="P23" i="9"/>
  <c r="P26" i="9"/>
  <c r="H26" i="9"/>
  <c r="I26" i="9" s="1"/>
  <c r="J26" i="9" s="1"/>
  <c r="P31" i="9"/>
  <c r="H31" i="9"/>
  <c r="I31" i="9" s="1"/>
  <c r="J31" i="9" s="1"/>
  <c r="H30" i="9"/>
  <c r="I30" i="9" s="1"/>
  <c r="J30" i="9" s="1"/>
  <c r="P30" i="9"/>
  <c r="P21" i="9"/>
  <c r="H21" i="9"/>
  <c r="I21" i="9" s="1"/>
  <c r="J21" i="9" s="1"/>
  <c r="O21" i="9"/>
  <c r="H32" i="9"/>
  <c r="I32" i="9" s="1"/>
  <c r="J32" i="9" s="1"/>
  <c r="G25" i="9"/>
  <c r="G33" i="9"/>
  <c r="G29" i="9"/>
  <c r="P24" i="9"/>
  <c r="H12" i="9"/>
  <c r="I12" i="9" s="1"/>
  <c r="J12" i="9" s="1"/>
  <c r="P12" i="9"/>
  <c r="H17" i="9"/>
  <c r="I17" i="9" s="1"/>
  <c r="J17" i="9" s="1"/>
  <c r="P17" i="9"/>
  <c r="H20" i="9"/>
  <c r="I20" i="9" s="1"/>
  <c r="J20" i="9" s="1"/>
  <c r="P20" i="9"/>
  <c r="G16" i="9"/>
  <c r="G10" i="9"/>
  <c r="H13" i="9"/>
  <c r="I13" i="9" s="1"/>
  <c r="J13" i="9" s="1"/>
  <c r="G18" i="9"/>
  <c r="E84" i="6"/>
  <c r="H43" i="9" l="1"/>
  <c r="I43" i="9" s="1"/>
  <c r="J43" i="9" s="1"/>
  <c r="P43" i="9"/>
  <c r="H39" i="9"/>
  <c r="I39" i="9" s="1"/>
  <c r="J39" i="9" s="1"/>
  <c r="P39" i="9"/>
  <c r="H35" i="9"/>
  <c r="I35" i="9" s="1"/>
  <c r="J35" i="9" s="1"/>
  <c r="P35" i="9"/>
  <c r="H28" i="9"/>
  <c r="I28" i="9" s="1"/>
  <c r="J28" i="9" s="1"/>
  <c r="P28" i="9"/>
  <c r="H19" i="9"/>
  <c r="I19" i="9" s="1"/>
  <c r="J19" i="9" s="1"/>
  <c r="P19" i="9"/>
  <c r="P78" i="9"/>
  <c r="H78" i="9"/>
  <c r="I78" i="9" s="1"/>
  <c r="J78" i="9" s="1"/>
  <c r="P83" i="9"/>
  <c r="H83" i="9"/>
  <c r="I83" i="9" s="1"/>
  <c r="J83" i="9" s="1"/>
  <c r="P70" i="9"/>
  <c r="H70" i="9"/>
  <c r="I70" i="9" s="1"/>
  <c r="J70" i="9" s="1"/>
  <c r="P60" i="9"/>
  <c r="H60" i="9"/>
  <c r="I60" i="9" s="1"/>
  <c r="J60" i="9" s="1"/>
  <c r="P57" i="9"/>
  <c r="H57" i="9"/>
  <c r="I57" i="9" s="1"/>
  <c r="J57" i="9" s="1"/>
  <c r="P52" i="9"/>
  <c r="H52" i="9"/>
  <c r="I52" i="9" s="1"/>
  <c r="J52" i="9" s="1"/>
  <c r="H55" i="9"/>
  <c r="I55" i="9" s="1"/>
  <c r="J55" i="9" s="1"/>
  <c r="P55" i="9"/>
  <c r="P49" i="9"/>
  <c r="H49" i="9"/>
  <c r="I49" i="9" s="1"/>
  <c r="J49" i="9" s="1"/>
  <c r="P33" i="9"/>
  <c r="H33" i="9"/>
  <c r="I33" i="9" s="1"/>
  <c r="J33" i="9" s="1"/>
  <c r="P25" i="9"/>
  <c r="H25" i="9"/>
  <c r="I25" i="9" s="1"/>
  <c r="J25" i="9" s="1"/>
  <c r="H29" i="9"/>
  <c r="I29" i="9" s="1"/>
  <c r="J29" i="9" s="1"/>
  <c r="P29" i="9"/>
  <c r="H10" i="9"/>
  <c r="I10" i="9" s="1"/>
  <c r="J10" i="9" s="1"/>
  <c r="P10" i="9"/>
  <c r="P16" i="9"/>
  <c r="H16" i="9"/>
  <c r="I16" i="9" s="1"/>
  <c r="J16" i="9" s="1"/>
  <c r="P18" i="9"/>
  <c r="H18" i="9"/>
  <c r="I18" i="9" s="1"/>
  <c r="J18" i="9" s="1"/>
  <c r="X70" i="8"/>
  <c r="X69" i="8"/>
  <c r="X68" i="8"/>
  <c r="X67" i="8"/>
  <c r="X66" i="8"/>
  <c r="X65" i="8"/>
  <c r="AE65" i="8" s="1"/>
  <c r="AF65" i="8" s="1"/>
  <c r="X64" i="8"/>
  <c r="AE64" i="8" s="1"/>
  <c r="AF64" i="8" s="1"/>
  <c r="X63" i="8"/>
  <c r="AE63" i="8" s="1"/>
  <c r="AF63" i="8" s="1"/>
  <c r="X62" i="8"/>
  <c r="X61" i="8"/>
  <c r="X60" i="8"/>
  <c r="X59" i="8"/>
  <c r="X58" i="8"/>
  <c r="X57" i="8"/>
  <c r="AE57" i="8" s="1"/>
  <c r="AF57" i="8" s="1"/>
  <c r="X56" i="8"/>
  <c r="AE56" i="8" s="1"/>
  <c r="AF56" i="8" s="1"/>
  <c r="X55" i="8"/>
  <c r="AE55" i="8" s="1"/>
  <c r="AF55" i="8" s="1"/>
  <c r="X54" i="8"/>
  <c r="X53" i="8"/>
  <c r="X52" i="8"/>
  <c r="X51" i="8"/>
  <c r="M45" i="8"/>
  <c r="M44" i="8"/>
  <c r="M42" i="8"/>
  <c r="Q42" i="8"/>
  <c r="Q36" i="8"/>
  <c r="M36" i="8"/>
  <c r="Q24" i="8"/>
  <c r="Q43" i="8"/>
  <c r="Q41" i="8"/>
  <c r="Q40" i="8"/>
  <c r="Q37" i="8"/>
  <c r="Q38" i="8"/>
  <c r="AA50" i="8"/>
  <c r="AA49" i="8"/>
  <c r="AA48" i="8"/>
  <c r="AA47" i="8"/>
  <c r="AA46" i="8"/>
  <c r="AA45" i="8"/>
  <c r="AE45" i="8" s="1"/>
  <c r="AF45" i="8" s="1"/>
  <c r="AA44" i="8"/>
  <c r="U50" i="8"/>
  <c r="U49" i="8"/>
  <c r="U48" i="8"/>
  <c r="U47" i="8"/>
  <c r="U46" i="8"/>
  <c r="U45" i="8"/>
  <c r="U44" i="8"/>
  <c r="AF70" i="8"/>
  <c r="AF69" i="8"/>
  <c r="AF51" i="8"/>
  <c r="AF39" i="8"/>
  <c r="AF25" i="8"/>
  <c r="AF23" i="8"/>
  <c r="AF22" i="8"/>
  <c r="AF16" i="8"/>
  <c r="AF15" i="8"/>
  <c r="AF14" i="8"/>
  <c r="AF11" i="8"/>
  <c r="AE70" i="8"/>
  <c r="AE69" i="8"/>
  <c r="AE68" i="8"/>
  <c r="AF68" i="8" s="1"/>
  <c r="AE67" i="8"/>
  <c r="AF67" i="8" s="1"/>
  <c r="AE66" i="8"/>
  <c r="AF66" i="8" s="1"/>
  <c r="AE62" i="8"/>
  <c r="AF62" i="8" s="1"/>
  <c r="AE61" i="8"/>
  <c r="AF61" i="8" s="1"/>
  <c r="AE60" i="8"/>
  <c r="AF60" i="8" s="1"/>
  <c r="AE59" i="8"/>
  <c r="AF59" i="8" s="1"/>
  <c r="AE58" i="8"/>
  <c r="AF58" i="8" s="1"/>
  <c r="AE54" i="8"/>
  <c r="AF54" i="8" s="1"/>
  <c r="AE53" i="8"/>
  <c r="AF53" i="8" s="1"/>
  <c r="AE52" i="8"/>
  <c r="AF52" i="8" s="1"/>
  <c r="AE51" i="8"/>
  <c r="AE50" i="8"/>
  <c r="AF50" i="8" s="1"/>
  <c r="AE49" i="8"/>
  <c r="AF49" i="8" s="1"/>
  <c r="AE48" i="8"/>
  <c r="AF48" i="8" s="1"/>
  <c r="AE46" i="8"/>
  <c r="AF46" i="8" s="1"/>
  <c r="AE39" i="8"/>
  <c r="AE30" i="8"/>
  <c r="AF30" i="8" s="1"/>
  <c r="AE29" i="8"/>
  <c r="AF29" i="8" s="1"/>
  <c r="AE28" i="8"/>
  <c r="AF28" i="8" s="1"/>
  <c r="AE27" i="8"/>
  <c r="AF27" i="8" s="1"/>
  <c r="AE26" i="8"/>
  <c r="AF26" i="8" s="1"/>
  <c r="AE25" i="8"/>
  <c r="AE23" i="8"/>
  <c r="AE22" i="8"/>
  <c r="AE21" i="8"/>
  <c r="AF21" i="8" s="1"/>
  <c r="AE20" i="8"/>
  <c r="AF20" i="8" s="1"/>
  <c r="AE19" i="8"/>
  <c r="AF19" i="8" s="1"/>
  <c r="AE18" i="8"/>
  <c r="AF18" i="8" s="1"/>
  <c r="AE17" i="8"/>
  <c r="AF17" i="8" s="1"/>
  <c r="AE16" i="8"/>
  <c r="AE15" i="8"/>
  <c r="AE14" i="8"/>
  <c r="AE13" i="8"/>
  <c r="AF13" i="8" s="1"/>
  <c r="AE12" i="8"/>
  <c r="AF12" i="8" s="1"/>
  <c r="AE11" i="8"/>
  <c r="X15" i="8"/>
  <c r="X14" i="8"/>
  <c r="X13" i="8"/>
  <c r="X12" i="8"/>
  <c r="X11" i="8"/>
  <c r="X16" i="8"/>
  <c r="AE44" i="8" l="1"/>
  <c r="AF44" i="8" s="1"/>
  <c r="AE47" i="8"/>
  <c r="AF47" i="8" s="1"/>
  <c r="AD24" i="8"/>
  <c r="AA30" i="8"/>
  <c r="AA29" i="8"/>
  <c r="AA28" i="8"/>
  <c r="AA27" i="8"/>
  <c r="AA26" i="8"/>
  <c r="AA25" i="8"/>
  <c r="AA24" i="8"/>
  <c r="AA23" i="8"/>
  <c r="AA22" i="8"/>
  <c r="AA21" i="8"/>
  <c r="AA20" i="8"/>
  <c r="AA18" i="8"/>
  <c r="AA17" i="8"/>
  <c r="AA16" i="8"/>
  <c r="X19" i="8"/>
  <c r="X23" i="8"/>
  <c r="X22" i="8"/>
  <c r="X21" i="8"/>
  <c r="X20" i="8"/>
  <c r="X18" i="8"/>
  <c r="X17" i="8"/>
  <c r="X30" i="8"/>
  <c r="X29" i="8"/>
  <c r="X28" i="8"/>
  <c r="X27" i="8"/>
  <c r="X26" i="8"/>
  <c r="X25" i="8"/>
  <c r="X24" i="8"/>
  <c r="U30" i="8"/>
  <c r="U29" i="8"/>
  <c r="U28" i="8"/>
  <c r="U27" i="8"/>
  <c r="U26" i="8"/>
  <c r="U25" i="8"/>
  <c r="U24" i="8"/>
  <c r="R24" i="8"/>
  <c r="AE24" i="8" s="1"/>
  <c r="AF24" i="8" s="1"/>
  <c r="U17" i="8"/>
  <c r="U18" i="8"/>
  <c r="U20" i="8"/>
  <c r="U21" i="8"/>
  <c r="U22" i="8"/>
  <c r="U23" i="8"/>
  <c r="U16" i="8"/>
  <c r="O39" i="8"/>
  <c r="O44" i="8"/>
  <c r="O45" i="8"/>
  <c r="O46" i="8"/>
  <c r="O47" i="8"/>
  <c r="O48" i="8"/>
  <c r="O49" i="8"/>
  <c r="O50" i="8"/>
  <c r="O43" i="8"/>
  <c r="O42" i="8"/>
  <c r="O40" i="8"/>
  <c r="O38" i="8"/>
  <c r="O37" i="8"/>
  <c r="O36" i="8"/>
  <c r="O35" i="8"/>
  <c r="O34" i="8"/>
  <c r="O33" i="8"/>
  <c r="O32" i="8"/>
  <c r="O31" i="8"/>
  <c r="AD43" i="8"/>
  <c r="AD42" i="8"/>
  <c r="AD41" i="8"/>
  <c r="AD40" i="8"/>
  <c r="AD38" i="8"/>
  <c r="AD37" i="8"/>
  <c r="AD36" i="8"/>
  <c r="AA43" i="8"/>
  <c r="AA42" i="8"/>
  <c r="AA41" i="8"/>
  <c r="AA40" i="8"/>
  <c r="AA38" i="8"/>
  <c r="AA37" i="8"/>
  <c r="AA36" i="8"/>
  <c r="X43" i="8"/>
  <c r="X42" i="8"/>
  <c r="X41" i="8"/>
  <c r="X40" i="8"/>
  <c r="X38" i="8"/>
  <c r="X37" i="8"/>
  <c r="X36" i="8"/>
  <c r="U43" i="8"/>
  <c r="U42" i="8"/>
  <c r="U41" i="8"/>
  <c r="U40" i="8"/>
  <c r="U38" i="8"/>
  <c r="U37" i="8"/>
  <c r="U36" i="8"/>
  <c r="R43" i="8"/>
  <c r="AE43" i="8" s="1"/>
  <c r="AF43" i="8" s="1"/>
  <c r="R42" i="8"/>
  <c r="AE42" i="8" s="1"/>
  <c r="AF42" i="8" s="1"/>
  <c r="R41" i="8"/>
  <c r="AE41" i="8" s="1"/>
  <c r="R40" i="8"/>
  <c r="AE40" i="8" s="1"/>
  <c r="AF40" i="8" s="1"/>
  <c r="R38" i="8"/>
  <c r="AE38" i="8" s="1"/>
  <c r="AF38" i="8" s="1"/>
  <c r="R37" i="8"/>
  <c r="AE37" i="8" s="1"/>
  <c r="AF37" i="8" s="1"/>
  <c r="R36" i="8"/>
  <c r="AE36" i="8" s="1"/>
  <c r="AF36" i="8" s="1"/>
  <c r="AE71" i="8" l="1"/>
  <c r="N30" i="8"/>
  <c r="O30" i="8" s="1"/>
  <c r="N29" i="8"/>
  <c r="O29" i="8" s="1"/>
  <c r="N28" i="8"/>
  <c r="O28" i="8" s="1"/>
  <c r="N27" i="8"/>
  <c r="O27" i="8" s="1"/>
  <c r="N26" i="8"/>
  <c r="O26" i="8" s="1"/>
  <c r="N25" i="8"/>
  <c r="O25" i="8" s="1"/>
  <c r="N24" i="8"/>
  <c r="O24" i="8" s="1"/>
  <c r="N23" i="8"/>
  <c r="O23" i="8" s="1"/>
  <c r="N22" i="8"/>
  <c r="O22" i="8" s="1"/>
  <c r="N21" i="8"/>
  <c r="O21" i="8" s="1"/>
  <c r="N20" i="8"/>
  <c r="O20" i="8" s="1"/>
  <c r="N17" i="8"/>
  <c r="O17" i="8" s="1"/>
  <c r="N18" i="8"/>
  <c r="O18" i="8" s="1"/>
  <c r="N16" i="8"/>
  <c r="O16" i="8" s="1"/>
  <c r="M50" i="8"/>
  <c r="N50" i="8" s="1"/>
  <c r="M49" i="8"/>
  <c r="N49" i="8" s="1"/>
  <c r="M48" i="8"/>
  <c r="N48" i="8" s="1"/>
  <c r="M47" i="8"/>
  <c r="N47" i="8" s="1"/>
  <c r="M46" i="8"/>
  <c r="N46" i="8" s="1"/>
  <c r="N45" i="8"/>
  <c r="N44" i="8"/>
  <c r="H50" i="8"/>
  <c r="H49" i="8"/>
  <c r="H48" i="8"/>
  <c r="H47" i="8"/>
  <c r="H46" i="8"/>
  <c r="H45" i="8"/>
  <c r="H44" i="8"/>
  <c r="K43" i="8"/>
  <c r="K42" i="8"/>
  <c r="K41" i="8"/>
  <c r="K40" i="8"/>
  <c r="K38" i="8"/>
  <c r="K37" i="8"/>
  <c r="K36" i="8"/>
  <c r="N36" i="8"/>
  <c r="M43" i="8"/>
  <c r="N43" i="8" s="1"/>
  <c r="N42" i="8"/>
  <c r="M41" i="8"/>
  <c r="N41" i="8" s="1"/>
  <c r="O41" i="8" s="1"/>
  <c r="O71" i="8" s="1"/>
  <c r="M40" i="8"/>
  <c r="N40" i="8" s="1"/>
  <c r="M37" i="8"/>
  <c r="N37" i="8" s="1"/>
  <c r="M38" i="8"/>
  <c r="N38" i="8" s="1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AF41" i="8" l="1"/>
  <c r="E72" i="8"/>
  <c r="M18" i="4"/>
  <c r="M19" i="4" s="1"/>
  <c r="L18" i="4"/>
  <c r="L19" i="4" s="1"/>
  <c r="L20" i="4" s="1"/>
  <c r="L21" i="4" s="1"/>
  <c r="K18" i="4"/>
  <c r="K19" i="4" s="1"/>
  <c r="P14" i="4"/>
  <c r="N14" i="4"/>
  <c r="O12" i="4"/>
  <c r="K15" i="4"/>
  <c r="L15" i="4"/>
  <c r="M15" i="4"/>
  <c r="K16" i="4"/>
  <c r="L16" i="4"/>
  <c r="M16" i="4"/>
  <c r="K14" i="4"/>
  <c r="L14" i="4"/>
  <c r="M14" i="4"/>
  <c r="L13" i="4"/>
  <c r="M13" i="4"/>
  <c r="K13" i="4"/>
  <c r="N19" i="4" l="1"/>
  <c r="K20" i="4"/>
  <c r="K21" i="4" s="1"/>
  <c r="M20" i="4"/>
  <c r="M21" i="4" s="1"/>
  <c r="P19" i="4"/>
  <c r="P125" i="4"/>
  <c r="F97" i="3" l="1"/>
  <c r="F96" i="3" l="1"/>
  <c r="F76" i="3" l="1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74" i="3"/>
  <c r="F75" i="3" l="1"/>
  <c r="F16" i="3"/>
  <c r="F15" i="3"/>
  <c r="F14" i="3"/>
  <c r="F13" i="3"/>
  <c r="F19" i="3"/>
  <c r="F18" i="3"/>
  <c r="F21" i="3"/>
  <c r="F22" i="3"/>
  <c r="F23" i="3"/>
  <c r="F17" i="3"/>
  <c r="F73" i="3" l="1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7" i="3"/>
  <c r="F56" i="3"/>
  <c r="F55" i="3"/>
  <c r="F54" i="3"/>
  <c r="F53" i="3"/>
  <c r="F52" i="3"/>
  <c r="F51" i="3"/>
  <c r="F50" i="3"/>
  <c r="F49" i="3"/>
  <c r="F48" i="3"/>
  <c r="F47" i="3"/>
  <c r="F46" i="3"/>
  <c r="F44" i="3"/>
  <c r="F43" i="3"/>
  <c r="F42" i="3"/>
  <c r="F41" i="3"/>
  <c r="F40" i="3"/>
  <c r="F39" i="3"/>
  <c r="F38" i="3"/>
  <c r="F37" i="3"/>
  <c r="F36" i="3"/>
  <c r="F35" i="3"/>
  <c r="F34" i="3"/>
  <c r="F32" i="3"/>
  <c r="F31" i="3"/>
  <c r="F30" i="3"/>
  <c r="F29" i="3"/>
  <c r="F28" i="3"/>
  <c r="F27" i="3"/>
  <c r="F26" i="3"/>
  <c r="F25" i="3"/>
  <c r="F20" i="3"/>
  <c r="F12" i="3"/>
  <c r="F33" i="3" l="1"/>
  <c r="F11" i="3"/>
  <c r="F45" i="3"/>
  <c r="F24" i="3" s="1"/>
  <c r="F98" i="3" s="1"/>
  <c r="F58" i="3"/>
</calcChain>
</file>

<file path=xl/sharedStrings.xml><?xml version="1.0" encoding="utf-8"?>
<sst xmlns="http://schemas.openxmlformats.org/spreadsheetml/2006/main" count="1299" uniqueCount="345">
  <si>
    <t xml:space="preserve">Форма _Расчет цены работ 
</t>
  </si>
  <si>
    <t>Наименование участника:</t>
  </si>
  <si>
    <t>ИНН:</t>
  </si>
  <si>
    <t>Ремонт главных редукторов ВЭУ с проведением реверс-инжиниринга, изготовлением и поставкой запасных частей для редукторов</t>
  </si>
  <si>
    <t>цена в руб. без НДС</t>
  </si>
  <si>
    <t>№ п/п</t>
  </si>
  <si>
    <r>
      <t>Наименование работ</t>
    </r>
    <r>
      <rPr>
        <i/>
        <sz val="10"/>
        <color theme="1"/>
        <rFont val="Times New Roman"/>
        <family val="1"/>
        <charset val="204"/>
      </rPr>
      <t>_согласно приложения №1 к ТЗ</t>
    </r>
  </si>
  <si>
    <t>единица измерения</t>
  </si>
  <si>
    <t>Итого</t>
  </si>
  <si>
    <r>
      <t>Выполнение ремонта главных редукторов ВЭУ с проведением реверс-инжиниринга, изготовлением и поставкой запасных частей для редукторов соответсвующего типа указанного в ТЗ _</t>
    </r>
    <r>
      <rPr>
        <i/>
        <sz val="10"/>
        <rFont val="Times New Roman"/>
        <family val="1"/>
        <charset val="204"/>
      </rPr>
      <t>в соответствии с требованиями ТЗ (предельная цена)</t>
    </r>
    <r>
      <rPr>
        <b/>
        <sz val="10"/>
        <rFont val="Times New Roman"/>
        <family val="1"/>
        <charset val="204"/>
      </rPr>
      <t>,
 в том числе:</t>
    </r>
  </si>
  <si>
    <t>Разработка конструкторской документации (реверс-инжиниринг), в т.ч.:</t>
  </si>
  <si>
    <t>1.1</t>
  </si>
  <si>
    <t>компл. документации</t>
  </si>
  <si>
    <t>1.2</t>
  </si>
  <si>
    <t>2.1</t>
  </si>
  <si>
    <t>Разборка редуктора (1-3 ступени) на ремонтной базе Подрядчика</t>
  </si>
  <si>
    <t>комплекс работ</t>
  </si>
  <si>
    <t>2.2</t>
  </si>
  <si>
    <t>Разборка редуктора (1 ступень) на ремонтной базе Подрядчика</t>
  </si>
  <si>
    <t>2.3</t>
  </si>
  <si>
    <t>Разборка редуктора (2 ступень) на ремонтной базе Подрядчика</t>
  </si>
  <si>
    <t>2.4</t>
  </si>
  <si>
    <t>Разборка редуктора (3 ступень) на ремонтной базе Подрядчика</t>
  </si>
  <si>
    <t>2.5</t>
  </si>
  <si>
    <t>Дефектация редуктора (1-3 ступени) на ремонтной базе Подрядчика, с оставлением акта выявленных дефектов</t>
  </si>
  <si>
    <t>2.6</t>
  </si>
  <si>
    <t>Дефектация редуктора (1 ступень) на ремонтной базе Подрядчика, с оставлением акта выявленных дефектов</t>
  </si>
  <si>
    <t>2.7</t>
  </si>
  <si>
    <t>Дефектация редуктора (2 ступень) на ремонтной базе Подрядчика, с оставлением акта выявленных дефектов</t>
  </si>
  <si>
    <t>2.8</t>
  </si>
  <si>
    <t>Дефектация редуктора (3 ступень) на ремонтной базе Подрядчика, с оставлением акта выявленных дефектов</t>
  </si>
  <si>
    <t>2.9</t>
  </si>
  <si>
    <t>2.9.1</t>
  </si>
  <si>
    <t xml:space="preserve">Вал-шестерня тихоходной ступ. </t>
  </si>
  <si>
    <t>2.9.2</t>
  </si>
  <si>
    <t xml:space="preserve">Сателлит тихоходной ступ. </t>
  </si>
  <si>
    <t>2.9.3</t>
  </si>
  <si>
    <t>Ось сателлита тихоходной ступени</t>
  </si>
  <si>
    <t>2.9.4</t>
  </si>
  <si>
    <t>Эпицикл тихоходной ступ.</t>
  </si>
  <si>
    <t>2.9.5</t>
  </si>
  <si>
    <t>Корпус тихоходной ступени</t>
  </si>
  <si>
    <t>2.9.6</t>
  </si>
  <si>
    <t>Корпус маслоудерживающий тихоходной ступени</t>
  </si>
  <si>
    <t>2.9.7</t>
  </si>
  <si>
    <t>Водило тихоходной ступени</t>
  </si>
  <si>
    <t>2.9.8</t>
  </si>
  <si>
    <t>2.9.9</t>
  </si>
  <si>
    <t>2.9.10</t>
  </si>
  <si>
    <t>2.9.11</t>
  </si>
  <si>
    <t>2.10</t>
  </si>
  <si>
    <t>2.10.1</t>
  </si>
  <si>
    <t>Корпус переходной 3-2 ступени</t>
  </si>
  <si>
    <t>2.10.2</t>
  </si>
  <si>
    <t xml:space="preserve">Вала-шестерня 2 ступ. </t>
  </si>
  <si>
    <t>2.10.3</t>
  </si>
  <si>
    <t xml:space="preserve">Сателлит 2 ступ. </t>
  </si>
  <si>
    <t>2.10.4</t>
  </si>
  <si>
    <t>Эпицикл 2 ступ.</t>
  </si>
  <si>
    <t>2.10.5</t>
  </si>
  <si>
    <t>Корпус маслоудерживающий 2 ступени</t>
  </si>
  <si>
    <t>2.10.6</t>
  </si>
  <si>
    <t>Ось сателлита 2 ступени</t>
  </si>
  <si>
    <t>2.10.7</t>
  </si>
  <si>
    <t>Водило 2 ступени</t>
  </si>
  <si>
    <t>2.10.8</t>
  </si>
  <si>
    <t>Корпус переходной 2-тихоходная ступень</t>
  </si>
  <si>
    <t>2.10.9</t>
  </si>
  <si>
    <t>2.10.10</t>
  </si>
  <si>
    <t>2.10.11</t>
  </si>
  <si>
    <t>2.10.12</t>
  </si>
  <si>
    <t>2.11</t>
  </si>
  <si>
    <t>2.11.1</t>
  </si>
  <si>
    <t>Корпус 3 ступени</t>
  </si>
  <si>
    <t>2.11.2</t>
  </si>
  <si>
    <t>Быстроходный вал</t>
  </si>
  <si>
    <t>2.11.3</t>
  </si>
  <si>
    <t>Колесо зубчатое первого промежуточного вала 3 ступени</t>
  </si>
  <si>
    <t>2.11.4</t>
  </si>
  <si>
    <t>Первый промежуточный вал 3 ступени</t>
  </si>
  <si>
    <t>2.11.5</t>
  </si>
  <si>
    <t>Центральный вал 1</t>
  </si>
  <si>
    <t>2.11.6</t>
  </si>
  <si>
    <t>Центральный вал 2</t>
  </si>
  <si>
    <t>2.11.7</t>
  </si>
  <si>
    <t>2.11.8</t>
  </si>
  <si>
    <t>2.11.9</t>
  </si>
  <si>
    <t>2.11.10</t>
  </si>
  <si>
    <t>2.12</t>
  </si>
  <si>
    <t>Сборка редуктора (1-3 ступени) на ремонтной базе Подрядчика</t>
  </si>
  <si>
    <t>2.13</t>
  </si>
  <si>
    <t>Сборка редуктора (1 ступень) на ремонтной базе Подрядчика</t>
  </si>
  <si>
    <t>2.14</t>
  </si>
  <si>
    <t>Сборка редуктора (2 ступень) на ремонтной базе Подрядчика</t>
  </si>
  <si>
    <t>2.15</t>
  </si>
  <si>
    <t>Сборка редуктора (3 ступень) на ремонтной базе Подрядчика</t>
  </si>
  <si>
    <t>2.16</t>
  </si>
  <si>
    <t>Обкатка редуктора на ремонтной базе Подрядчика</t>
  </si>
  <si>
    <t>2.17</t>
  </si>
  <si>
    <t>Консервация редуктора</t>
  </si>
  <si>
    <t>3.1</t>
  </si>
  <si>
    <t>шт.</t>
  </si>
  <si>
    <t>3.2</t>
  </si>
  <si>
    <t>3.3</t>
  </si>
  <si>
    <t>3.4</t>
  </si>
  <si>
    <t>3.5</t>
  </si>
  <si>
    <t>3.6</t>
  </si>
  <si>
    <t>3.7</t>
  </si>
  <si>
    <t>3.8</t>
  </si>
  <si>
    <t>3.9</t>
  </si>
  <si>
    <t>комплект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</si>
  <si>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</si>
  <si>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</si>
  <si>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</si>
  <si>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</si>
  <si>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</si>
  <si>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</si>
  <si>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</si>
  <si>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</si>
  <si>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</si>
  <si>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</si>
  <si>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</si>
  <si>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</si>
  <si>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Перечень возможных работ по ремонту редуктора, в т.ч.:</t>
  </si>
  <si>
    <t>При этом:</t>
  </si>
  <si>
    <t>ТМЦ для Раздела 2</t>
  </si>
  <si>
    <t>Поставка запасных частей редукторов</t>
  </si>
  <si>
    <t>Цена за единицу в 2024 году</t>
  </si>
  <si>
    <t>Замена поврежденных деталей редуктора (1 ступень), в том числе:</t>
  </si>
  <si>
    <t>Замена поврежденных деталей редуктора (2 ступень), в том числе:</t>
  </si>
  <si>
    <t>Замена поврежденных деталей редуктора (3 ступень), в том числе:</t>
  </si>
  <si>
    <t>1.3</t>
  </si>
  <si>
    <t>Реверс-инжиниринг деталей редуктора (1-3 ступени)</t>
  </si>
  <si>
    <t>Реверс-инжиниринг деталей редуктора (2 ступени)</t>
  </si>
  <si>
    <t>Реверс-инжиниринг деталей редуктора (3 ступени)</t>
  </si>
  <si>
    <t>Реверс-инжиниринг деталей редуктора (1 ступени)</t>
  </si>
  <si>
    <t>1.4</t>
  </si>
  <si>
    <t>1.5</t>
  </si>
  <si>
    <t>1.6</t>
  </si>
  <si>
    <t>Составление технологической карты на разборку редуктора (1-3 ступени)</t>
  </si>
  <si>
    <t>Составление технологической карты на разборку редуктора (1 ступени)</t>
  </si>
  <si>
    <t>Составление технологической карты на разборку редуктора (2 ступени)</t>
  </si>
  <si>
    <t>Составление технологической карты на разборку редуктора (3 ступени)</t>
  </si>
  <si>
    <t>Составление технологической карты на сборку редуктора (1-3 ступени)</t>
  </si>
  <si>
    <t>Составление технологической карты на сборку редуктора (1 ступени)</t>
  </si>
  <si>
    <t>Составление технологической карты на сборку редуктора (2 ступени)</t>
  </si>
  <si>
    <t>Составление технологической карты на сборку редуктора (3 ступени)</t>
  </si>
  <si>
    <t>Подшипник водила тихоходной ступ., сторона генератора</t>
  </si>
  <si>
    <t>Подшипник водила тихоходной ступ., сторона противоп. Генератору</t>
  </si>
  <si>
    <t>1.7</t>
  </si>
  <si>
    <t>1.8</t>
  </si>
  <si>
    <t>1.9</t>
  </si>
  <si>
    <t>1.10</t>
  </si>
  <si>
    <t>1.11</t>
  </si>
  <si>
    <t>1.12</t>
  </si>
  <si>
    <t>Подшипнки центрального вала</t>
  </si>
  <si>
    <t>Подшипник сателлита 2 ступ.</t>
  </si>
  <si>
    <t>Подшипник водила 2 ступ., сторона генератора</t>
  </si>
  <si>
    <t>Подшипник водило 2 ступ., сторона противоп. Генератору</t>
  </si>
  <si>
    <t>Подшипник сателлита тихоходной ступени. 1 тип</t>
  </si>
  <si>
    <t>Подшипник сателлита тихоходной ступени. 2 тип</t>
  </si>
  <si>
    <t xml:space="preserve">**Количество указаное в   графе 4 ориентировочно, информация об ориентировочном объеме имеет информационно-справочный характер и не налагает на Заказчика обязательств по заказу работ/поставки в полном объёме. </t>
  </si>
  <si>
    <t>Количество**</t>
  </si>
  <si>
    <t>Расчет цены Работ и Товаров_Прайс*</t>
  </si>
  <si>
    <t>Подшипник быстроходного вала. Cторона противоположная генератору</t>
  </si>
  <si>
    <t>Подшипник 1-й промежуточный вал. Cторона генератора</t>
  </si>
  <si>
    <t>Подшипник 1-й промежуточный вал. Cторона противоположная генератору</t>
  </si>
  <si>
    <t>3***</t>
  </si>
  <si>
    <t>4***</t>
  </si>
  <si>
    <r>
      <t xml:space="preserve">Участнику в графах 5 и 6 (в ячейках, выделенных желтой заливкой) необходимо указать цены в руб. без НДС с округлением до целого значения.
</t>
    </r>
    <r>
      <rPr>
        <i/>
        <sz val="10"/>
        <color rgb="FFFF0000"/>
        <rFont val="Times New Roman"/>
        <family val="1"/>
        <charset val="204"/>
      </rPr>
      <t>Цена в руб.без НДС/кроме того НДС: указанная цена услуг не включает НДС, начисляемый сверх стоимости услуг в случаях, предусмотренных законодательством согласно п.3 ст. 164 НК РФ)</t>
    </r>
    <r>
      <rPr>
        <sz val="10"/>
        <color rgb="FFFF0000"/>
        <rFont val="Times New Roman"/>
        <family val="1"/>
        <charset val="204"/>
      </rPr>
      <t xml:space="preserve">
 </t>
    </r>
  </si>
  <si>
    <t>Подшипник быстроходного вала. Cторона генератора</t>
  </si>
  <si>
    <t>*В цену включены все затраты согласно ТЗ ( в том числе командировочные и иные расходы согласно ТЗ)</t>
  </si>
  <si>
    <t>Сателлит 2 ступ. (в комплекте 3 сателлита)</t>
  </si>
  <si>
    <t>Ось сателлита 2 ступени (в комплекте 3 оси саттелита)</t>
  </si>
  <si>
    <t>Сателлит тихоходной ступ. (в комплекте 4 сателлита)</t>
  </si>
  <si>
    <t>Ось сателлита тихоходной ступени (в комплекте 4 оси сателлита)</t>
  </si>
  <si>
    <t>Порядок определения стоимость поставки запчастей (Раздел 3), аналогичен порядку определения стоимости деталей подлежащих  изготовлению и замене, при этом в стоимость поставки запчастей включена погрузка на ремонтной базе Подрядчика и транспортировка запасных частей на объект Заказчика .</t>
  </si>
  <si>
    <t>Цена с учетом инфляции на 2025 г (К=1,05)</t>
  </si>
  <si>
    <t>Итого на 2025 год</t>
  </si>
  <si>
    <t xml:space="preserve">В стоимость работ по Разделам 1 и 2 (п.2.1-2.17) входят все затраты согласно ТЗ, в том числе разгрузка/ погрузка редуктора на базе Подрядчика, кроме стоимости деталей подлежащих изготовлению и замене , при этом цены по п.1.1-1.12 и 2.1-2.17   на каждый последующий год индексируется на величину, не превышающую прогнозный уровень (показатель) инфляции, установленный (опубликованный) Министерством экономического развития Российской Федерации не позднее 1 декабря текущего года на следующий год и утверждается путем заключения дополнительного соглашения к Договору. </t>
  </si>
  <si>
    <r>
      <rPr>
        <b/>
        <u/>
        <sz val="10"/>
        <rFont val="Times New Roman"/>
        <family val="1"/>
        <charset val="204"/>
      </rPr>
      <t>Итого на ремонт одного редуктор</t>
    </r>
    <r>
      <rPr>
        <b/>
        <sz val="10"/>
        <rFont val="Times New Roman"/>
        <family val="1"/>
        <charset val="204"/>
      </rPr>
      <t>а_сумма цен единиц продукции</t>
    </r>
  </si>
  <si>
    <t xml:space="preserve">Стоимость деталей подлежащих изготовлению и замене (Раздел 4) определяется по завершению риверс-инжиниринга, рассчитывается на основании ТКП Подрядчика с учетом анализа рынка путем предоставления ТКП других изготовителей. Согласование Заказчиком указанной информации осуществляется в сроки указанные в п._____Договора. В случае  согласования ТКП Подрядчика Стороны заключают Дополнительное соглашение в котором фиксируют стоимость Запчастей, условия и сроки их изготовления и/или поставки. </t>
  </si>
  <si>
    <t>СОГЛАСОВАЛА С ЮШИНЫМ</t>
  </si>
  <si>
    <t>Кроме того, ТМЦ для Раздела 2</t>
  </si>
  <si>
    <t xml:space="preserve">СПЕЦИФИКАЦИЯ </t>
  </si>
  <si>
    <t>Тип оборудования</t>
  </si>
  <si>
    <t>Номер ступени</t>
  </si>
  <si>
    <t>Наименование запасных частей</t>
  </si>
  <si>
    <t>Ед. изм.</t>
  </si>
  <si>
    <t>PZAB 3530.2</t>
  </si>
  <si>
    <t>Шт</t>
  </si>
  <si>
    <t>Ремкомплект 1 ступени</t>
  </si>
  <si>
    <t>Комплект</t>
  </si>
  <si>
    <t xml:space="preserve">Вал-шестерня 2 ступ. </t>
  </si>
  <si>
    <t>Ремкомплект 2 ступени</t>
  </si>
  <si>
    <t>Ремкомплект 3 ступени</t>
  </si>
  <si>
    <t xml:space="preserve"> 
PZAB 3530.3 
</t>
  </si>
  <si>
    <t>Редуктор PZAB 3530.2</t>
  </si>
  <si>
    <t>Редуктор PZAB 3530.3</t>
  </si>
  <si>
    <t>Редуктор ZF EH922A</t>
  </si>
  <si>
    <t>Составление формуляра (1 ступень)</t>
  </si>
  <si>
    <t xml:space="preserve">Составление формуляра (2 ступень) </t>
  </si>
  <si>
    <t xml:space="preserve">Составление формуляра (3 ступень) </t>
  </si>
  <si>
    <t>Всего</t>
  </si>
  <si>
    <t>Итого на ремонт одного редуктора каждого вида_сумма цен единиц продукции</t>
  </si>
  <si>
    <t>Проектирование и изготовление стенда для обкатки редуктора</t>
  </si>
  <si>
    <t>Проектирование и изготовление комплекта оснастки для сборки-разборки редуктора</t>
  </si>
  <si>
    <t>Этап №1. Разработка конструкторской документации
в т.ч.:</t>
  </si>
  <si>
    <t>Составление технологической карты на разборку редуктора (1 ступень)</t>
  </si>
  <si>
    <t xml:space="preserve">PZAB 3530.2
</t>
  </si>
  <si>
    <t>Составление технологической карты на разборку редуктора (2 ступень)</t>
  </si>
  <si>
    <t>Составление технологической карты на разборку редуктора (3 ступень)</t>
  </si>
  <si>
    <t>Составление технологической карты на сборку редуктора (1 ступень)</t>
  </si>
  <si>
    <t>Составление технологической карты на сборку редуктора (2 ступень)</t>
  </si>
  <si>
    <t>Составление технологической карты на сборку редуктора (3 ступень)</t>
  </si>
  <si>
    <t>Разработка формуляра для проведения дефектации редуктора и его составных частей  (1 ступень)</t>
  </si>
  <si>
    <t>Разработка формуляра для проведения дефектации редуктора и его составных частей  (2 ступень)</t>
  </si>
  <si>
    <t>Разработка формуляра для проведения дефектации редуктора и его составных частей  (3 ступень)</t>
  </si>
  <si>
    <t>Реверс-инжиниринг деталей редуктора (1 ступень)</t>
  </si>
  <si>
    <t>Реверс-инжиниринг деталей редуктора (2 ступень)</t>
  </si>
  <si>
    <t>Реверс-инжиниринг деталей редуктора (3 ступень)</t>
  </si>
  <si>
    <t>годы</t>
  </si>
  <si>
    <t>Количество (фикс. объем)</t>
  </si>
  <si>
    <r>
      <t>Количество (ориентировочный объем</t>
    </r>
    <r>
      <rPr>
        <sz val="10"/>
        <color rgb="FFFF0000"/>
        <rFont val="Times New Roman"/>
        <family val="1"/>
        <charset val="204"/>
      </rPr>
      <t>_предельный</t>
    </r>
    <r>
      <rPr>
        <sz val="10"/>
        <color theme="1"/>
        <rFont val="Times New Roman"/>
        <family val="1"/>
        <charset val="204"/>
      </rPr>
      <t>)**</t>
    </r>
  </si>
  <si>
    <t xml:space="preserve">Цена за единицу </t>
  </si>
  <si>
    <t xml:space="preserve"> с даты подписания офсетного договора по 365 дней вкл.</t>
  </si>
  <si>
    <t>с 366 дня по 730 день в даты подписания офсетного договора</t>
  </si>
  <si>
    <t>с 731 дня по 1095 день в даты подписания офсетного договора</t>
  </si>
  <si>
    <t>с 1096 дня по 1460 день в даты подписания офсетного договора</t>
  </si>
  <si>
    <t>с 1461 дня по 1825 день  с даты подписания офсетного договора</t>
  </si>
  <si>
    <t>ZF EH922A</t>
  </si>
  <si>
    <t>кол-во</t>
  </si>
  <si>
    <t>цена</t>
  </si>
  <si>
    <t>итого</t>
  </si>
  <si>
    <t>Всего за весь период</t>
  </si>
  <si>
    <t>Итого за весь период</t>
  </si>
  <si>
    <t>PZAB 3530.3</t>
  </si>
  <si>
    <t>Всегод за весь период</t>
  </si>
  <si>
    <t>Восполняемый  запас 2025</t>
  </si>
  <si>
    <t>цена в руб, без учета НДС</t>
  </si>
  <si>
    <t>Таблица №3</t>
  </si>
  <si>
    <t xml:space="preserve">для неснижаемого остатка будет уведомление и мы сначала оприходуем на склад потом отдаем на ответ.хранение. В случае если на момент окончания действия офсетного договора останется мтериал то они должны привезти его </t>
  </si>
  <si>
    <t>на изготовление и поставку запасных частей для редукторов (Раздел 3)</t>
  </si>
  <si>
    <t>Ориентировочный объём **</t>
  </si>
  <si>
    <t xml:space="preserve">** Количество, указанное в столбцах 16, 19, 22, 25, 28, ориентировочное, может быть уменьшено или увеличено, зависит от потребностей Заказчика и не является гарантированным. Информация об ориентировочном объеме имеет информационно-справочный характер и не налагает на Заказчика обязательств по заказу работ в полном объёме. 
</t>
  </si>
  <si>
    <t xml:space="preserve"> </t>
  </si>
  <si>
    <t>Ремонт редуктора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</si>
  <si>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</si>
  <si>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</si>
  <si>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</si>
  <si>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</si>
  <si>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</si>
  <si>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</si>
  <si>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</si>
  <si>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</si>
  <si>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</si>
  <si>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2.27</t>
  </si>
  <si>
    <t>2.28</t>
  </si>
  <si>
    <t>2.29</t>
  </si>
  <si>
    <t>2.30</t>
  </si>
  <si>
    <t>2.31</t>
  </si>
  <si>
    <t>2.32</t>
  </si>
  <si>
    <t>2.33</t>
  </si>
  <si>
    <t>PZAB 3530.2, PZAB 3530.3</t>
  </si>
  <si>
    <t xml:space="preserve">Наименование работ </t>
  </si>
  <si>
    <t>Изготовление комплекта оснастки для сборки- разборки редуктора  и стенда для обктки редуктора</t>
  </si>
  <si>
    <t>Изготовление стенда для обкатки редутора на номинальных оборотах</t>
  </si>
  <si>
    <t>Составление технологической карты на разборку 1-ой ступени редуктора</t>
  </si>
  <si>
    <t>Составление технологической карты на разборку 2-ой ступени редуктора</t>
  </si>
  <si>
    <t>Составление технологической карты на разборку 3-ой ступени редуктора</t>
  </si>
  <si>
    <t>Составление технологической карты на сборку 1-ой ступени редуктора</t>
  </si>
  <si>
    <t>Составление технологической карты на сборку 2-ой ступени редуктора</t>
  </si>
  <si>
    <t>Составление технологической карты на сборку 3-ой ступени редуктора</t>
  </si>
  <si>
    <t xml:space="preserve">Реверс-инжиниринг деталей 1-ой ступени редуктора с разработкой конструкторской документации и формуляров для проведения дефектации </t>
  </si>
  <si>
    <t xml:space="preserve">Реверс-инжиниринг деталей 2-ой ступени редуктора с разработкой конструкторской документации и формуляров для проведения дефектации </t>
  </si>
  <si>
    <t xml:space="preserve">Реверс-инжиниринг деталей 3-ой ступени редуктора с разработкой конструкторской документации и формуляров для проведения дефектации </t>
  </si>
  <si>
    <t xml:space="preserve">PZAB 3530.3
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</si>
  <si>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</si>
  <si>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</si>
  <si>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</si>
  <si>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</si>
  <si>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</si>
  <si>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</si>
  <si>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</si>
  <si>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</si>
  <si>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</si>
  <si>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</si>
  <si>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</si>
  <si>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</si>
  <si>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</si>
  <si>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</si>
  <si>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</si>
  <si>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Разборка 1-ой ступени редуктора на ремонтной базе Подрядчика</t>
  </si>
  <si>
    <t>Разборка и снятие 2-ой ступени редуктора на ремонтной базе Подрядчика</t>
  </si>
  <si>
    <t>Снятие 3-ей ступени редуктора на ремонтной базе Подрядчика</t>
  </si>
  <si>
    <t>Разборка 3-ей ступени редуктора на ремонтной базе Подрядчика</t>
  </si>
  <si>
    <t>Дефектация 1-ой ступени редуктора на ремонтной базе Подрядчика, с составлением акта выявленных дефектов и заполнением формуляра</t>
  </si>
  <si>
    <t>Дефектация 2-ой ступени редуктора на ремонтной базе Подрядчика, с составлением акта выявленных дефектов и заполнением формуляра</t>
  </si>
  <si>
    <t>Дефектация 3-ей ступени редуктора на ремонтной базе Подрядчика, с составлением акта выявленных дефектов и заполнением формуляра</t>
  </si>
  <si>
    <t>Сборка с заменой дефектных деталей 1-ой ступени редуктора на ремонтной базе Подрядчика</t>
  </si>
  <si>
    <t>Сборка с заменой дефектных деталей редуктора и установка 2-ой ступени редуктора на ремонтной базе Подрядчика</t>
  </si>
  <si>
    <t>Сборка с заменой дефектных деталей 3-ей ступени редуктора на ремонтной базе Подрядчика</t>
  </si>
  <si>
    <t>Установка 3-ей ступени редуктора на ремонтной базе Подрядчика</t>
  </si>
  <si>
    <t>в т.ч.:</t>
  </si>
  <si>
    <t>Проектирование комплекта оснастки для сборки- разборки редуктора</t>
  </si>
  <si>
    <t>2.34</t>
  </si>
  <si>
    <t>2.35</t>
  </si>
  <si>
    <t>Проектирование стенда для обкатки редутора на номинальных оборотах</t>
  </si>
  <si>
    <t>Проектирование  стенда для обкатки редутора на номинальных оборотах</t>
  </si>
  <si>
    <t>Изготовление комплекта оснастки для сборки-разборки реуктора</t>
  </si>
  <si>
    <t>Реверс-инжиниринг  с разработкой конструкторской документации  (в соответствии с требованиями ТЗ)</t>
  </si>
  <si>
    <t>Изготовление запасных частей/деталей</t>
  </si>
  <si>
    <t>Изготовление  запасных частей/деталей</t>
  </si>
  <si>
    <t>4.1</t>
  </si>
  <si>
    <t>чел/час</t>
  </si>
  <si>
    <t>2.36</t>
  </si>
  <si>
    <t>2.37</t>
  </si>
  <si>
    <t>2.38</t>
  </si>
  <si>
    <t>2.39</t>
  </si>
  <si>
    <t>Всего  сумма цен условных единиц продукции</t>
  </si>
  <si>
    <t xml:space="preserve"> *В цену включены все затраты согласно ТЗ ( в том числе командировочные, погрузо-разгрузочные работы на территории Подрядчика, расходный материал и иные расходы ), кроме запасных частей указанных в Приложении 1.3 к ТЗ. При этом реверс-инжиниринг  с разработкой конструкторской документации запчастей/деталей редуктора выполняется для всех деталей наименование которых указанно в  Приложении 1.3. к ТЗ (кроме подшипников и ремкомплектов). Каждый последующий год утвержденная стоимость индексируется на величину, не превышающую прогнозный уровень (показатель) инфляции, установленный (опубликованный) Министерством экономического развития Российской Федерации не позднее 1 декабря текущего года на следующий год и утверждается путем заключения дополнительного соглашения к Договору.
Методика ценообразования и порядок согласования расчета стоимости работ с учетом поставки изготовленных и/или приобретенны запасных частей, а также определение стоимости запчастей и деталей неободимых для пополнения восполняемого запаса определены в Приложении к данной Таблице.
 </t>
  </si>
  <si>
    <t>Ремонт главных редукторов ВЭУ с выполнением реверс-инжиниринга запасных частей для редукторов, изготовлением необходимой для ремонта оснастки и стендов, а так же созданием восполняемого запаса запасных частей с их последующим выкупом.</t>
  </si>
  <si>
    <r>
      <t xml:space="preserve">Участнику в графе 5 (в ячейках, выделенных желтой заливкой) необходимо указать цены в руб. без НДС с округлением до целого значения.
</t>
    </r>
    <r>
      <rPr>
        <i/>
        <sz val="11"/>
        <color rgb="FFFF0000"/>
        <rFont val="Times New Roman"/>
        <family val="1"/>
        <charset val="204"/>
      </rPr>
      <t>Цена в руб.без НДС/кроме того НДС: указанная цена услуг не включает НДС, начисляемый сверх стоимости услуг в случаях, предусмотренных законодательством согласно п.3 ст. 164 НК РФ)</t>
    </r>
    <r>
      <rPr>
        <sz val="11"/>
        <color rgb="FFFF0000"/>
        <rFont val="Times New Roman"/>
        <family val="1"/>
        <charset val="204"/>
      </rPr>
      <t xml:space="preserve">
 </t>
    </r>
  </si>
  <si>
    <t>Прайс *</t>
  </si>
  <si>
    <t>Расчет цены договора *</t>
  </si>
  <si>
    <t>Цена за единицу в 2025 году с уч. Кинф-1,05</t>
  </si>
  <si>
    <t>Цена за единицу в 2026 году,  с уч. Кинф-1,05</t>
  </si>
  <si>
    <t>Цена за единицу в 2027 году, с уч. Кинф-1,05</t>
  </si>
  <si>
    <t>Цена за единицу в 2028 году, с уч. Кинф-1,05</t>
  </si>
  <si>
    <t>Цена за единицу в 2029 году, с уч. Кинф-1,05</t>
  </si>
  <si>
    <t>Фиксированнй объем  работв 2024 году</t>
  </si>
  <si>
    <t>Фиксированнй объем  работв 2025 году</t>
  </si>
  <si>
    <t>Фиксированнй объем  работв 2026 году</t>
  </si>
  <si>
    <t>Итого в 2024 году за фиксированный объем</t>
  </si>
  <si>
    <t>Итого в 2025 году за фиксированный объем</t>
  </si>
  <si>
    <t>Итого в 2026 году за фиксированный объем</t>
  </si>
  <si>
    <t>Итого за период с 2024 по 2026 годы за фиксированный объем</t>
  </si>
  <si>
    <t xml:space="preserve">Лимит средств </t>
  </si>
  <si>
    <t>Итого по Договору</t>
  </si>
  <si>
    <t>Изготовление комплекта оснастки для сборки-разборки редуктора с учетом проектирования</t>
  </si>
  <si>
    <t>Изготовление стенда для обкатки редутора на номинальных оборотах с учетом проектирования</t>
  </si>
  <si>
    <t>приложение к Приложению № 2 к Договору</t>
  </si>
  <si>
    <t>комплекс услуг</t>
  </si>
  <si>
    <t xml:space="preserve"> *В цену включены все затраты согласно ТЗ ( в том числе командировочные, погрузо-разгрузочные услугы на территории Подрядчика, расходный материал и иные расходы ), кроме запасных частей указанных в Приложении 1.3 к ТЗ. 
Каждый последующий год утвержденная стоимость индексируется на величину, не превышающую прогнозный уровень (показатель) инфляции, установленный (опубликованный) Министерством экономического развития Российской Федерации не позднее 1 декабря текущего года на следующий год и утверждается путем заключения дополнительного соглашения к Договору.
Методика ценообразования и порядок согласования расчета стоимости услуг с учетом поставки изготовленных и/или приобретенны запасных частей, а также определение стоимости запчастей и деталей неободимых для пополнения восполняемого запаса определены в Приложении к данной Таблице.
 </t>
  </si>
  <si>
    <t xml:space="preserve">Наименование услуг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</si>
</sst>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\ _₽_-;\-* #,##0\ _₽_-;_-* &quot;-&quot;\ _₽_-;_-@_-"/>
    <numFmt numFmtId="43" formatCode="_-* #,##0.00\ _₽_-;\-* #,##0.00\ _₽_-;_-* &quot;-&quot;??\ _₽_-;_-@_-"/>
    <numFmt numFmtId="164" formatCode="_-* #,##0\ _₽_-;\-* #,##0\ _₽_-;_-* &quot;-&quot;??\ _₽_-;_-@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7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u/>
      <sz val="1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i/>
      <sz val="9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1" fillId="0" borderId="0"/>
    <xf numFmtId="0" fontId="22" fillId="0" borderId="0"/>
    <xf numFmtId="0" fontId="13" fillId="0" borderId="1">
      <alignment horizontal="center" wrapText="1"/>
    </xf>
  </cellStyleXfs>
  <cellXfs count="431">
    <xf numFmtId="0" fontId="0" fillId="0" borderId="0" xfId="0"/>
    <xf numFmtId="2" fontId="2" fillId="0" borderId="0" xfId="0" applyNumberFormat="1" applyFont="1" applyAlignment="1" applyProtection="1">
      <alignment horizontal="center" vertical="top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Fill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1" xfId="0" applyFont="1" applyBorder="1"/>
    <xf numFmtId="0" fontId="11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/>
    <xf numFmtId="164" fontId="14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14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164" fontId="7" fillId="3" borderId="1" xfId="1" applyNumberFormat="1" applyFont="1" applyFill="1" applyBorder="1" applyProtection="1">
      <protection locked="0"/>
    </xf>
    <xf numFmtId="164" fontId="2" fillId="3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164" fontId="7" fillId="4" borderId="1" xfId="1" applyNumberFormat="1" applyFont="1" applyFill="1" applyBorder="1" applyProtection="1">
      <protection locked="0"/>
    </xf>
    <xf numFmtId="164" fontId="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5" fillId="3" borderId="0" xfId="0" applyFont="1" applyFill="1"/>
    <xf numFmtId="0" fontId="0" fillId="3" borderId="0" xfId="0" applyFill="1"/>
    <xf numFmtId="0" fontId="7" fillId="0" borderId="0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3" fillId="3" borderId="0" xfId="0" applyFont="1" applyFill="1" applyAlignment="1">
      <alignment horizontal="left" vertical="top" wrapText="1"/>
    </xf>
    <xf numFmtId="0" fontId="15" fillId="0" borderId="0" xfId="0" applyFont="1" applyAlignment="1">
      <alignment wrapText="1"/>
    </xf>
    <xf numFmtId="0" fontId="13" fillId="3" borderId="0" xfId="0" applyFont="1" applyFill="1" applyAlignment="1">
      <alignment horizontal="left" vertical="top"/>
    </xf>
    <xf numFmtId="0" fontId="7" fillId="0" borderId="0" xfId="0" applyFont="1" applyFill="1" applyAlignment="1">
      <alignment vertical="top"/>
    </xf>
    <xf numFmtId="164" fontId="2" fillId="0" borderId="1" xfId="0" applyNumberFormat="1" applyFont="1" applyBorder="1" applyAlignment="1">
      <alignment vertical="center" wrapText="1"/>
    </xf>
    <xf numFmtId="164" fontId="2" fillId="4" borderId="1" xfId="0" applyNumberFormat="1" applyFont="1" applyFill="1" applyBorder="1" applyAlignment="1">
      <alignment vertical="center" wrapText="1"/>
    </xf>
    <xf numFmtId="0" fontId="13" fillId="3" borderId="0" xfId="0" applyFont="1" applyFill="1" applyAlignment="1">
      <alignment horizontal="left" vertical="top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6" fillId="0" borderId="0" xfId="0" applyFont="1" applyBorder="1" applyAlignment="1">
      <alignment horizontal="right" vertical="top" wrapText="1"/>
    </xf>
    <xf numFmtId="0" fontId="13" fillId="3" borderId="0" xfId="0" applyFont="1" applyFill="1" applyAlignment="1">
      <alignment horizontal="left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164" fontId="14" fillId="0" borderId="0" xfId="0" applyNumberFormat="1" applyFont="1" applyBorder="1" applyAlignment="1">
      <alignment horizontal="center" vertical="center" wrapText="1"/>
    </xf>
    <xf numFmtId="164" fontId="2" fillId="3" borderId="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vertical="center" wrapText="1"/>
    </xf>
    <xf numFmtId="164" fontId="2" fillId="4" borderId="0" xfId="0" applyNumberFormat="1" applyFont="1" applyFill="1" applyBorder="1" applyAlignment="1">
      <alignment vertical="center" wrapText="1"/>
    </xf>
    <xf numFmtId="0" fontId="13" fillId="5" borderId="0" xfId="0" applyFont="1" applyFill="1" applyAlignment="1">
      <alignment horizontal="left" vertical="top" wrapText="1"/>
    </xf>
    <xf numFmtId="164" fontId="2" fillId="4" borderId="0" xfId="0" applyNumberFormat="1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left" vertical="top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6" fillId="0" borderId="0" xfId="0" applyFont="1" applyBorder="1" applyAlignment="1">
      <alignment horizontal="right" vertical="top" wrapText="1"/>
    </xf>
    <xf numFmtId="0" fontId="13" fillId="3" borderId="0" xfId="0" applyFont="1" applyFill="1" applyAlignment="1">
      <alignment horizontal="left" wrapText="1"/>
    </xf>
    <xf numFmtId="0" fontId="13" fillId="5" borderId="0" xfId="0" applyFont="1" applyFill="1" applyAlignment="1">
      <alignment horizontal="left" vertical="top" wrapText="1"/>
    </xf>
    <xf numFmtId="0" fontId="20" fillId="5" borderId="0" xfId="0" applyFont="1" applyFill="1" applyAlignment="1">
      <alignment horizontal="left" vertical="top" wrapText="1"/>
    </xf>
    <xf numFmtId="0" fontId="0" fillId="4" borderId="1" xfId="0" applyFill="1" applyBorder="1"/>
    <xf numFmtId="0" fontId="21" fillId="0" borderId="0" xfId="2"/>
    <xf numFmtId="0" fontId="23" fillId="0" borderId="0" xfId="3" applyFont="1"/>
    <xf numFmtId="0" fontId="23" fillId="0" borderId="0" xfId="3" applyFont="1" applyFill="1"/>
    <xf numFmtId="0" fontId="23" fillId="0" borderId="0" xfId="3" applyFont="1" applyAlignment="1"/>
    <xf numFmtId="0" fontId="23" fillId="0" borderId="0" xfId="3" applyFont="1" applyAlignment="1">
      <alignment horizontal="right"/>
    </xf>
    <xf numFmtId="0" fontId="22" fillId="0" borderId="0" xfId="2" applyFont="1"/>
    <xf numFmtId="0" fontId="3" fillId="0" borderId="0" xfId="2" applyFont="1" applyFill="1" applyBorder="1" applyAlignment="1">
      <alignment horizontal="left" vertical="top"/>
    </xf>
    <xf numFmtId="0" fontId="3" fillId="0" borderId="0" xfId="2" applyFont="1" applyFill="1" applyBorder="1" applyAlignment="1">
      <alignment horizontal="left" vertical="top" wrapText="1"/>
    </xf>
    <xf numFmtId="0" fontId="3" fillId="0" borderId="0" xfId="2" applyFont="1"/>
    <xf numFmtId="0" fontId="25" fillId="0" borderId="16" xfId="4" applyFont="1" applyFill="1" applyBorder="1">
      <alignment horizontal="center" wrapText="1"/>
    </xf>
    <xf numFmtId="0" fontId="25" fillId="0" borderId="19" xfId="4" applyFont="1" applyFill="1" applyBorder="1">
      <alignment horizontal="center" wrapText="1"/>
    </xf>
    <xf numFmtId="0" fontId="25" fillId="0" borderId="17" xfId="4" applyFont="1" applyFill="1" applyBorder="1">
      <alignment horizontal="center" wrapText="1"/>
    </xf>
    <xf numFmtId="0" fontId="25" fillId="0" borderId="0" xfId="2" applyFont="1"/>
    <xf numFmtId="0" fontId="3" fillId="3" borderId="21" xfId="4" applyFont="1" applyFill="1" applyBorder="1" applyAlignment="1">
      <alignment horizontal="center" vertical="center" wrapText="1"/>
    </xf>
    <xf numFmtId="0" fontId="3" fillId="3" borderId="10" xfId="4" applyFont="1" applyFill="1" applyBorder="1" applyAlignment="1">
      <alignment horizontal="left" vertical="center" wrapText="1"/>
    </xf>
    <xf numFmtId="0" fontId="3" fillId="3" borderId="24" xfId="4" applyFont="1" applyFill="1" applyBorder="1" applyAlignment="1">
      <alignment horizontal="center" vertical="center" wrapText="1"/>
    </xf>
    <xf numFmtId="0" fontId="3" fillId="3" borderId="26" xfId="4" applyFont="1" applyFill="1" applyBorder="1" applyAlignment="1">
      <alignment horizontal="left" vertical="center" wrapText="1"/>
    </xf>
    <xf numFmtId="0" fontId="3" fillId="3" borderId="34" xfId="4" applyFont="1" applyFill="1" applyBorder="1" applyAlignment="1">
      <alignment horizontal="center" vertical="center" wrapText="1"/>
    </xf>
    <xf numFmtId="0" fontId="3" fillId="3" borderId="18" xfId="4" applyFont="1" applyFill="1" applyBorder="1" applyAlignment="1">
      <alignment horizontal="left" vertical="center" wrapText="1"/>
    </xf>
    <xf numFmtId="0" fontId="3" fillId="3" borderId="32" xfId="4" applyFont="1" applyFill="1" applyBorder="1" applyAlignment="1">
      <alignment horizontal="left" vertical="center" wrapText="1"/>
    </xf>
    <xf numFmtId="0" fontId="3" fillId="3" borderId="34" xfId="4" applyFont="1" applyFill="1" applyBorder="1" applyAlignment="1">
      <alignment horizontal="left" vertical="center" wrapText="1"/>
    </xf>
    <xf numFmtId="0" fontId="3" fillId="3" borderId="39" xfId="4" applyFont="1" applyFill="1" applyBorder="1" applyAlignment="1">
      <alignment horizontal="left" vertical="center" wrapText="1"/>
    </xf>
    <xf numFmtId="0" fontId="3" fillId="3" borderId="40" xfId="4" applyFont="1" applyFill="1" applyBorder="1" applyAlignment="1">
      <alignment horizontal="center" vertical="center" wrapText="1"/>
    </xf>
    <xf numFmtId="0" fontId="3" fillId="3" borderId="42" xfId="4" applyFont="1" applyFill="1" applyBorder="1" applyAlignment="1">
      <alignment horizontal="left" vertical="center" wrapText="1"/>
    </xf>
    <xf numFmtId="0" fontId="3" fillId="0" borderId="0" xfId="2" applyFont="1" applyAlignment="1">
      <alignment horizontal="justify" vertical="center"/>
    </xf>
    <xf numFmtId="0" fontId="3" fillId="0" borderId="0" xfId="2" applyFont="1" applyFill="1"/>
    <xf numFmtId="0" fontId="13" fillId="6" borderId="1" xfId="0" applyFont="1" applyFill="1" applyBorder="1" applyAlignment="1">
      <alignment horizontal="left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18" fillId="3" borderId="1" xfId="0" applyFont="1" applyFill="1" applyBorder="1" applyAlignment="1">
      <alignment horizontal="left" vertical="center" wrapText="1"/>
    </xf>
    <xf numFmtId="0" fontId="26" fillId="0" borderId="1" xfId="0" applyFont="1" applyBorder="1"/>
    <xf numFmtId="164" fontId="0" fillId="0" borderId="1" xfId="0" applyNumberFormat="1" applyBorder="1"/>
    <xf numFmtId="0" fontId="13" fillId="3" borderId="0" xfId="0" applyFont="1" applyFill="1" applyAlignment="1">
      <alignment horizontal="left" vertical="top" wrapText="1"/>
    </xf>
    <xf numFmtId="0" fontId="6" fillId="0" borderId="0" xfId="0" applyFont="1" applyBorder="1" applyAlignment="1">
      <alignment horizontal="right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3" fillId="3" borderId="45" xfId="4" applyNumberFormat="1" applyFont="1" applyFill="1" applyBorder="1" applyAlignment="1">
      <alignment horizontal="center" vertical="center" wrapText="1"/>
    </xf>
    <xf numFmtId="0" fontId="3" fillId="3" borderId="46" xfId="4" applyFont="1" applyFill="1" applyBorder="1" applyAlignment="1">
      <alignment horizontal="left" vertical="center" wrapText="1"/>
    </xf>
    <xf numFmtId="0" fontId="25" fillId="0" borderId="3" xfId="0" applyFont="1" applyBorder="1" applyAlignment="1">
      <alignment horizontal="center" vertical="center"/>
    </xf>
    <xf numFmtId="0" fontId="25" fillId="0" borderId="38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25" fillId="0" borderId="21" xfId="4" applyFont="1" applyFill="1" applyBorder="1">
      <alignment horizontal="center" wrapText="1"/>
    </xf>
    <xf numFmtId="0" fontId="25" fillId="0" borderId="0" xfId="0" applyFont="1"/>
    <xf numFmtId="49" fontId="3" fillId="3" borderId="24" xfId="4" applyNumberFormat="1" applyFont="1" applyFill="1" applyBorder="1" applyAlignment="1">
      <alignment horizontal="center" vertical="center" wrapText="1"/>
    </xf>
    <xf numFmtId="0" fontId="3" fillId="3" borderId="27" xfId="4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5" fillId="0" borderId="24" xfId="4" applyFont="1" applyFill="1" applyBorder="1">
      <alignment horizontal="center" wrapText="1"/>
    </xf>
    <xf numFmtId="0" fontId="3" fillId="0" borderId="34" xfId="4" applyFont="1" applyFill="1" applyBorder="1" applyAlignment="1">
      <alignment horizontal="left" vertical="center" wrapText="1"/>
    </xf>
    <xf numFmtId="49" fontId="3" fillId="3" borderId="40" xfId="4" applyNumberFormat="1" applyFont="1" applyFill="1" applyBorder="1" applyAlignment="1">
      <alignment horizontal="center" vertical="center" wrapText="1"/>
    </xf>
    <xf numFmtId="0" fontId="3" fillId="3" borderId="12" xfId="4" applyFont="1" applyFill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/>
    </xf>
    <xf numFmtId="0" fontId="25" fillId="0" borderId="41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7" fillId="0" borderId="41" xfId="0" applyFont="1" applyBorder="1" applyAlignment="1">
      <alignment horizontal="center" vertical="center"/>
    </xf>
    <xf numFmtId="0" fontId="25" fillId="0" borderId="40" xfId="4" applyFont="1" applyFill="1" applyBorder="1">
      <alignment horizontal="center" wrapText="1"/>
    </xf>
    <xf numFmtId="0" fontId="13" fillId="0" borderId="3" xfId="0" applyFont="1" applyBorder="1" applyAlignment="1">
      <alignment horizontal="center" vertical="center" wrapText="1"/>
    </xf>
    <xf numFmtId="0" fontId="25" fillId="0" borderId="47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3" fillId="0" borderId="1" xfId="4" applyFont="1" applyFill="1" applyBorder="1" applyAlignment="1">
      <alignment horizontal="center" vertical="center" wrapText="1"/>
    </xf>
    <xf numFmtId="0" fontId="3" fillId="3" borderId="1" xfId="4" applyFont="1" applyFill="1" applyBorder="1" applyAlignment="1">
      <alignment horizontal="center" vertical="center" wrapText="1"/>
    </xf>
    <xf numFmtId="49" fontId="3" fillId="3" borderId="51" xfId="4" applyNumberFormat="1" applyFont="1" applyFill="1" applyBorder="1" applyAlignment="1">
      <alignment horizontal="center" vertical="center" wrapText="1"/>
    </xf>
    <xf numFmtId="49" fontId="3" fillId="3" borderId="35" xfId="4" applyNumberFormat="1" applyFont="1" applyFill="1" applyBorder="1" applyAlignment="1">
      <alignment horizontal="center" vertical="center" wrapText="1"/>
    </xf>
    <xf numFmtId="49" fontId="3" fillId="3" borderId="43" xfId="4" applyNumberFormat="1" applyFont="1" applyFill="1" applyBorder="1" applyAlignment="1">
      <alignment horizontal="center" vertical="center" wrapText="1"/>
    </xf>
    <xf numFmtId="0" fontId="3" fillId="3" borderId="1" xfId="4" applyFont="1" applyFill="1" applyBorder="1" applyAlignment="1">
      <alignment horizontal="left" vertical="center" wrapText="1"/>
    </xf>
    <xf numFmtId="0" fontId="3" fillId="0" borderId="1" xfId="4" applyFont="1" applyFill="1" applyBorder="1" applyAlignment="1">
      <alignment horizontal="left" vertical="center" wrapText="1"/>
    </xf>
    <xf numFmtId="0" fontId="3" fillId="3" borderId="15" xfId="4" applyFont="1" applyFill="1" applyBorder="1" applyAlignment="1">
      <alignment horizontal="left" vertical="center" wrapText="1"/>
    </xf>
    <xf numFmtId="0" fontId="3" fillId="3" borderId="15" xfId="4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0" fontId="25" fillId="0" borderId="45" xfId="4" applyFont="1" applyFill="1" applyBorder="1">
      <alignment horizontal="center" wrapText="1"/>
    </xf>
    <xf numFmtId="0" fontId="3" fillId="3" borderId="29" xfId="4" applyFont="1" applyFill="1" applyBorder="1" applyAlignment="1">
      <alignment horizontal="center" vertical="center" wrapText="1"/>
    </xf>
    <xf numFmtId="0" fontId="7" fillId="0" borderId="0" xfId="2" applyFont="1" applyAlignment="1">
      <alignment vertical="top" wrapText="1"/>
    </xf>
    <xf numFmtId="0" fontId="7" fillId="0" borderId="0" xfId="2" applyFont="1" applyAlignment="1">
      <alignment vertical="center" wrapText="1"/>
    </xf>
    <xf numFmtId="0" fontId="21" fillId="0" borderId="0" xfId="2" applyAlignment="1">
      <alignment vertical="center"/>
    </xf>
    <xf numFmtId="0" fontId="3" fillId="0" borderId="15" xfId="2" applyFont="1" applyBorder="1" applyAlignment="1">
      <alignment horizontal="center" vertical="center"/>
    </xf>
    <xf numFmtId="0" fontId="24" fillId="3" borderId="56" xfId="4" applyFont="1" applyFill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49" fontId="3" fillId="3" borderId="21" xfId="4" applyNumberFormat="1" applyFont="1" applyFill="1" applyBorder="1" applyAlignment="1">
      <alignment horizontal="center" vertical="center" wrapText="1"/>
    </xf>
    <xf numFmtId="0" fontId="3" fillId="3" borderId="46" xfId="4" applyFont="1" applyFill="1" applyBorder="1" applyAlignment="1">
      <alignment horizontal="center" vertical="center" wrapText="1"/>
    </xf>
    <xf numFmtId="0" fontId="3" fillId="3" borderId="63" xfId="4" applyFont="1" applyFill="1" applyBorder="1" applyAlignment="1">
      <alignment horizontal="center" vertical="center" wrapText="1"/>
    </xf>
    <xf numFmtId="0" fontId="29" fillId="0" borderId="0" xfId="2" applyFont="1" applyAlignment="1">
      <alignment horizontal="right"/>
    </xf>
    <xf numFmtId="0" fontId="24" fillId="0" borderId="0" xfId="2" applyFont="1" applyAlignment="1">
      <alignment horizontal="right"/>
    </xf>
    <xf numFmtId="0" fontId="23" fillId="0" borderId="0" xfId="3" applyFont="1" applyAlignment="1">
      <alignment horizontal="right"/>
    </xf>
    <xf numFmtId="0" fontId="13" fillId="0" borderId="49" xfId="2" applyFont="1" applyBorder="1" applyAlignment="1">
      <alignment horizontal="center" vertical="center"/>
    </xf>
    <xf numFmtId="0" fontId="13" fillId="0" borderId="1" xfId="2" applyFont="1" applyBorder="1" applyAlignment="1">
      <alignment horizontal="center" vertical="center"/>
    </xf>
    <xf numFmtId="0" fontId="13" fillId="0" borderId="28" xfId="2" applyFont="1" applyBorder="1" applyAlignment="1">
      <alignment horizontal="center" vertical="center"/>
    </xf>
    <xf numFmtId="0" fontId="13" fillId="0" borderId="27" xfId="2" applyFont="1" applyBorder="1" applyAlignment="1">
      <alignment horizontal="center" vertical="center"/>
    </xf>
    <xf numFmtId="0" fontId="13" fillId="0" borderId="11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3" fillId="0" borderId="14" xfId="2" applyFont="1" applyBorder="1" applyAlignment="1">
      <alignment horizontal="center" vertical="center"/>
    </xf>
    <xf numFmtId="0" fontId="13" fillId="0" borderId="50" xfId="2" applyFont="1" applyBorder="1" applyAlignment="1">
      <alignment horizontal="center" vertical="center"/>
    </xf>
    <xf numFmtId="0" fontId="13" fillId="0" borderId="29" xfId="2" applyFont="1" applyBorder="1" applyAlignment="1">
      <alignment horizontal="center" vertical="center"/>
    </xf>
    <xf numFmtId="0" fontId="13" fillId="0" borderId="5" xfId="2" applyFont="1" applyBorder="1" applyAlignment="1">
      <alignment horizontal="center" vertical="center"/>
    </xf>
    <xf numFmtId="0" fontId="13" fillId="0" borderId="9" xfId="2" applyFont="1" applyBorder="1" applyAlignment="1">
      <alignment horizontal="center" vertical="center"/>
    </xf>
    <xf numFmtId="0" fontId="13" fillId="0" borderId="23" xfId="2" applyFont="1" applyBorder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13" fillId="0" borderId="60" xfId="2" applyFont="1" applyBorder="1" applyAlignment="1">
      <alignment horizontal="center" vertical="center"/>
    </xf>
    <xf numFmtId="0" fontId="13" fillId="0" borderId="30" xfId="2" applyFont="1" applyBorder="1" applyAlignment="1">
      <alignment horizontal="center" vertical="center"/>
    </xf>
    <xf numFmtId="0" fontId="13" fillId="0" borderId="4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47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4" borderId="1" xfId="2" applyFont="1" applyFill="1" applyBorder="1" applyAlignment="1">
      <alignment horizontal="center" vertical="center"/>
    </xf>
    <xf numFmtId="41" fontId="13" fillId="0" borderId="1" xfId="2" applyNumberFormat="1" applyFont="1" applyBorder="1" applyAlignment="1">
      <alignment horizontal="center" vertical="center"/>
    </xf>
    <xf numFmtId="0" fontId="13" fillId="4" borderId="15" xfId="2" applyFont="1" applyFill="1" applyBorder="1" applyAlignment="1">
      <alignment horizontal="center" vertical="center"/>
    </xf>
    <xf numFmtId="41" fontId="13" fillId="0" borderId="15" xfId="2" applyNumberFormat="1" applyFont="1" applyBorder="1" applyAlignment="1">
      <alignment horizontal="center" vertical="center"/>
    </xf>
    <xf numFmtId="0" fontId="13" fillId="0" borderId="34" xfId="2" applyFont="1" applyBorder="1" applyAlignment="1">
      <alignment horizontal="center" vertical="center"/>
    </xf>
    <xf numFmtId="0" fontId="13" fillId="0" borderId="1" xfId="4" applyFont="1" applyFill="1" applyBorder="1" applyAlignment="1">
      <alignment horizontal="center" vertical="center" wrapText="1"/>
    </xf>
    <xf numFmtId="0" fontId="13" fillId="4" borderId="29" xfId="2" applyFont="1" applyFill="1" applyBorder="1" applyAlignment="1">
      <alignment horizontal="center" vertical="center"/>
    </xf>
    <xf numFmtId="0" fontId="3" fillId="3" borderId="45" xfId="4" applyFont="1" applyFill="1" applyBorder="1" applyAlignment="1">
      <alignment horizontal="center" vertical="center" wrapText="1"/>
    </xf>
    <xf numFmtId="0" fontId="13" fillId="0" borderId="44" xfId="2" applyFont="1" applyBorder="1" applyAlignment="1">
      <alignment horizontal="center" vertical="center"/>
    </xf>
    <xf numFmtId="0" fontId="13" fillId="4" borderId="9" xfId="2" applyFont="1" applyFill="1" applyBorder="1" applyAlignment="1">
      <alignment horizontal="center" vertical="center"/>
    </xf>
    <xf numFmtId="41" fontId="13" fillId="0" borderId="9" xfId="2" applyNumberFormat="1" applyFont="1" applyBorder="1" applyAlignment="1">
      <alignment horizontal="center" vertical="center"/>
    </xf>
    <xf numFmtId="0" fontId="13" fillId="0" borderId="6" xfId="2" applyFont="1" applyBorder="1" applyAlignment="1">
      <alignment horizontal="center" vertical="center"/>
    </xf>
    <xf numFmtId="0" fontId="13" fillId="4" borderId="3" xfId="2" applyFont="1" applyFill="1" applyBorder="1" applyAlignment="1">
      <alignment horizontal="center" vertical="center"/>
    </xf>
    <xf numFmtId="41" fontId="13" fillId="0" borderId="3" xfId="2" applyNumberFormat="1" applyFont="1" applyBorder="1" applyAlignment="1">
      <alignment horizontal="center" vertical="center"/>
    </xf>
    <xf numFmtId="0" fontId="13" fillId="0" borderId="39" xfId="2" applyFont="1" applyBorder="1" applyAlignment="1">
      <alignment horizontal="center" vertical="center"/>
    </xf>
    <xf numFmtId="0" fontId="13" fillId="0" borderId="48" xfId="2" applyFont="1" applyBorder="1" applyAlignment="1">
      <alignment horizontal="center" vertical="center"/>
    </xf>
    <xf numFmtId="0" fontId="3" fillId="3" borderId="2" xfId="4" applyFont="1" applyFill="1" applyBorder="1" applyAlignment="1">
      <alignment horizontal="center" vertical="center" wrapText="1"/>
    </xf>
    <xf numFmtId="0" fontId="3" fillId="3" borderId="33" xfId="4" applyFont="1" applyFill="1" applyBorder="1" applyAlignment="1">
      <alignment horizontal="center" vertical="center" wrapText="1"/>
    </xf>
    <xf numFmtId="0" fontId="3" fillId="3" borderId="35" xfId="4" applyFont="1" applyFill="1" applyBorder="1" applyAlignment="1">
      <alignment horizontal="center" vertical="center" wrapText="1"/>
    </xf>
    <xf numFmtId="0" fontId="3" fillId="3" borderId="36" xfId="4" applyFont="1" applyFill="1" applyBorder="1" applyAlignment="1">
      <alignment horizontal="center" vertical="center" wrapText="1"/>
    </xf>
    <xf numFmtId="0" fontId="3" fillId="3" borderId="23" xfId="4" applyFont="1" applyFill="1" applyBorder="1" applyAlignment="1">
      <alignment horizontal="center" vertical="center" wrapText="1"/>
    </xf>
    <xf numFmtId="0" fontId="3" fillId="3" borderId="41" xfId="4" applyFont="1" applyFill="1" applyBorder="1" applyAlignment="1">
      <alignment horizontal="center" vertical="center" wrapText="1"/>
    </xf>
    <xf numFmtId="0" fontId="3" fillId="3" borderId="51" xfId="4" applyFont="1" applyFill="1" applyBorder="1" applyAlignment="1">
      <alignment horizontal="center" vertical="center" wrapText="1"/>
    </xf>
    <xf numFmtId="0" fontId="3" fillId="3" borderId="43" xfId="4" applyFont="1" applyFill="1" applyBorder="1" applyAlignment="1">
      <alignment horizontal="center" vertical="center" wrapText="1"/>
    </xf>
    <xf numFmtId="0" fontId="13" fillId="0" borderId="49" xfId="4" applyFont="1" applyFill="1" applyBorder="1" applyAlignment="1">
      <alignment horizontal="center" vertical="center" wrapText="1"/>
    </xf>
    <xf numFmtId="0" fontId="13" fillId="0" borderId="28" xfId="4" applyFont="1" applyFill="1" applyBorder="1" applyAlignment="1">
      <alignment horizontal="center" vertical="center" wrapText="1"/>
    </xf>
    <xf numFmtId="41" fontId="13" fillId="0" borderId="8" xfId="2" applyNumberFormat="1" applyFont="1" applyBorder="1" applyAlignment="1">
      <alignment horizontal="center" vertical="center"/>
    </xf>
    <xf numFmtId="41" fontId="13" fillId="0" borderId="28" xfId="2" applyNumberFormat="1" applyFont="1" applyBorder="1" applyAlignment="1">
      <alignment horizontal="center" vertical="center"/>
    </xf>
    <xf numFmtId="41" fontId="13" fillId="0" borderId="14" xfId="2" applyNumberFormat="1" applyFont="1" applyBorder="1" applyAlignment="1">
      <alignment horizontal="center" vertical="center"/>
    </xf>
    <xf numFmtId="41" fontId="13" fillId="0" borderId="44" xfId="2" applyNumberFormat="1" applyFont="1" applyBorder="1" applyAlignment="1">
      <alignment horizontal="center" vertical="center"/>
    </xf>
    <xf numFmtId="0" fontId="13" fillId="0" borderId="26" xfId="2" applyFont="1" applyBorder="1" applyAlignment="1">
      <alignment horizontal="center" vertical="center"/>
    </xf>
    <xf numFmtId="0" fontId="13" fillId="0" borderId="18" xfId="2" applyFont="1" applyBorder="1" applyAlignment="1">
      <alignment horizontal="center" vertical="center"/>
    </xf>
    <xf numFmtId="0" fontId="13" fillId="0" borderId="10" xfId="2" applyFont="1" applyBorder="1" applyAlignment="1">
      <alignment horizontal="center" vertical="center"/>
    </xf>
    <xf numFmtId="0" fontId="13" fillId="0" borderId="65" xfId="2" applyFont="1" applyBorder="1" applyAlignment="1">
      <alignment horizontal="center" vertical="center"/>
    </xf>
    <xf numFmtId="41" fontId="13" fillId="0" borderId="30" xfId="2" applyNumberFormat="1" applyFont="1" applyBorder="1" applyAlignment="1">
      <alignment horizontal="center" vertical="center"/>
    </xf>
    <xf numFmtId="41" fontId="13" fillId="0" borderId="26" xfId="2" applyNumberFormat="1" applyFont="1" applyBorder="1" applyAlignment="1">
      <alignment horizontal="center" vertical="center"/>
    </xf>
    <xf numFmtId="0" fontId="3" fillId="0" borderId="56" xfId="2" applyFont="1" applyBorder="1"/>
    <xf numFmtId="0" fontId="3" fillId="0" borderId="56" xfId="2" applyFont="1" applyBorder="1" applyAlignment="1">
      <alignment horizontal="justify" vertical="center"/>
    </xf>
    <xf numFmtId="41" fontId="3" fillId="0" borderId="56" xfId="2" applyNumberFormat="1" applyFont="1" applyBorder="1"/>
    <xf numFmtId="41" fontId="24" fillId="0" borderId="56" xfId="2" applyNumberFormat="1" applyFont="1" applyBorder="1"/>
    <xf numFmtId="41" fontId="24" fillId="0" borderId="56" xfId="2" applyNumberFormat="1" applyFont="1" applyBorder="1" applyAlignment="1">
      <alignment horizontal="center" vertical="center"/>
    </xf>
    <xf numFmtId="0" fontId="3" fillId="3" borderId="31" xfId="4" applyFont="1" applyFill="1" applyBorder="1" applyAlignment="1">
      <alignment horizontal="center" vertical="center" wrapText="1"/>
    </xf>
    <xf numFmtId="41" fontId="13" fillId="0" borderId="65" xfId="2" applyNumberFormat="1" applyFont="1" applyBorder="1" applyAlignment="1">
      <alignment horizontal="center" vertical="center"/>
    </xf>
    <xf numFmtId="41" fontId="13" fillId="0" borderId="18" xfId="2" applyNumberFormat="1" applyFont="1" applyBorder="1" applyAlignment="1">
      <alignment horizontal="center" vertical="center"/>
    </xf>
    <xf numFmtId="41" fontId="13" fillId="0" borderId="37" xfId="2" applyNumberFormat="1" applyFont="1" applyBorder="1" applyAlignment="1">
      <alignment horizontal="center" vertical="center"/>
    </xf>
    <xf numFmtId="41" fontId="13" fillId="0" borderId="21" xfId="2" applyNumberFormat="1" applyFont="1" applyBorder="1" applyAlignment="1">
      <alignment horizontal="center" vertical="center"/>
    </xf>
    <xf numFmtId="0" fontId="17" fillId="3" borderId="1" xfId="2" applyFont="1" applyFill="1" applyBorder="1" applyAlignment="1">
      <alignment horizontal="center" vertical="center"/>
    </xf>
    <xf numFmtId="41" fontId="3" fillId="0" borderId="21" xfId="2" applyNumberFormat="1" applyFont="1" applyBorder="1"/>
    <xf numFmtId="41" fontId="3" fillId="0" borderId="24" xfId="2" applyNumberFormat="1" applyFont="1" applyBorder="1"/>
    <xf numFmtId="41" fontId="3" fillId="0" borderId="63" xfId="2" applyNumberFormat="1" applyFont="1" applyBorder="1"/>
    <xf numFmtId="41" fontId="3" fillId="0" borderId="45" xfId="2" applyNumberFormat="1" applyFont="1" applyBorder="1"/>
    <xf numFmtId="41" fontId="3" fillId="0" borderId="40" xfId="2" applyNumberFormat="1" applyFont="1" applyBorder="1"/>
    <xf numFmtId="0" fontId="13" fillId="3" borderId="1" xfId="2" applyFont="1" applyFill="1" applyBorder="1" applyAlignment="1">
      <alignment horizontal="center" vertical="center"/>
    </xf>
    <xf numFmtId="41" fontId="13" fillId="3" borderId="1" xfId="2" applyNumberFormat="1" applyFont="1" applyFill="1" applyBorder="1" applyAlignment="1">
      <alignment horizontal="center" vertical="center"/>
    </xf>
    <xf numFmtId="41" fontId="13" fillId="3" borderId="9" xfId="2" applyNumberFormat="1" applyFont="1" applyFill="1" applyBorder="1" applyAlignment="1">
      <alignment horizontal="center" vertical="center"/>
    </xf>
    <xf numFmtId="41" fontId="13" fillId="3" borderId="29" xfId="2" applyNumberFormat="1" applyFont="1" applyFill="1" applyBorder="1" applyAlignment="1">
      <alignment horizontal="center" vertical="center"/>
    </xf>
    <xf numFmtId="41" fontId="13" fillId="3" borderId="15" xfId="2" applyNumberFormat="1" applyFont="1" applyFill="1" applyBorder="1" applyAlignment="1">
      <alignment horizontal="center" vertical="center"/>
    </xf>
    <xf numFmtId="41" fontId="13" fillId="4" borderId="9" xfId="2" applyNumberFormat="1" applyFont="1" applyFill="1" applyBorder="1" applyAlignment="1">
      <alignment horizontal="center" vertical="center"/>
    </xf>
    <xf numFmtId="41" fontId="13" fillId="4" borderId="1" xfId="2" applyNumberFormat="1" applyFont="1" applyFill="1" applyBorder="1" applyAlignment="1">
      <alignment horizontal="center" vertical="center"/>
    </xf>
    <xf numFmtId="41" fontId="13" fillId="4" borderId="15" xfId="2" applyNumberFormat="1" applyFont="1" applyFill="1" applyBorder="1" applyAlignment="1">
      <alignment horizontal="center" vertical="center"/>
    </xf>
    <xf numFmtId="41" fontId="13" fillId="4" borderId="3" xfId="2" applyNumberFormat="1" applyFont="1" applyFill="1" applyBorder="1" applyAlignment="1">
      <alignment horizontal="center" vertical="center"/>
    </xf>
    <xf numFmtId="0" fontId="3" fillId="0" borderId="0" xfId="2" applyFont="1" applyBorder="1" applyAlignment="1">
      <alignment horizontal="center"/>
    </xf>
    <xf numFmtId="0" fontId="3" fillId="0" borderId="0" xfId="2" applyFont="1" applyBorder="1" applyAlignment="1">
      <alignment horizontal="justify" vertical="center"/>
    </xf>
    <xf numFmtId="41" fontId="30" fillId="0" borderId="0" xfId="2" applyNumberFormat="1" applyFont="1" applyBorder="1" applyAlignment="1">
      <alignment horizontal="right"/>
    </xf>
    <xf numFmtId="0" fontId="0" fillId="0" borderId="0" xfId="0" applyFont="1"/>
    <xf numFmtId="0" fontId="13" fillId="0" borderId="0" xfId="2" applyFont="1"/>
    <xf numFmtId="0" fontId="24" fillId="3" borderId="67" xfId="4" applyFont="1" applyFill="1" applyBorder="1" applyAlignment="1">
      <alignment horizontal="center" vertical="center" wrapText="1"/>
    </xf>
    <xf numFmtId="0" fontId="24" fillId="3" borderId="68" xfId="4" applyFont="1" applyFill="1" applyBorder="1" applyAlignment="1">
      <alignment horizontal="left" vertical="center" wrapText="1"/>
    </xf>
    <xf numFmtId="0" fontId="3" fillId="3" borderId="6" xfId="4" applyFont="1" applyFill="1" applyBorder="1" applyAlignment="1">
      <alignment horizontal="center" vertical="center" wrapText="1"/>
    </xf>
    <xf numFmtId="0" fontId="24" fillId="3" borderId="69" xfId="4" applyFont="1" applyFill="1" applyBorder="1" applyAlignment="1">
      <alignment horizontal="left" vertical="center" wrapText="1"/>
    </xf>
    <xf numFmtId="0" fontId="3" fillId="0" borderId="13" xfId="2" applyFont="1" applyBorder="1" applyAlignment="1">
      <alignment horizontal="center" vertical="center"/>
    </xf>
    <xf numFmtId="0" fontId="3" fillId="4" borderId="8" xfId="2" applyFont="1" applyFill="1" applyBorder="1" applyAlignment="1">
      <alignment horizontal="center" vertical="center"/>
    </xf>
    <xf numFmtId="0" fontId="3" fillId="4" borderId="28" xfId="2" applyFont="1" applyFill="1" applyBorder="1" applyAlignment="1">
      <alignment horizontal="center" vertical="center"/>
    </xf>
    <xf numFmtId="0" fontId="3" fillId="0" borderId="16" xfId="2" applyFont="1" applyBorder="1"/>
    <xf numFmtId="0" fontId="3" fillId="0" borderId="13" xfId="2" applyFont="1" applyBorder="1" applyAlignment="1">
      <alignment horizontal="justify" vertical="center"/>
    </xf>
    <xf numFmtId="0" fontId="3" fillId="0" borderId="13" xfId="2" applyFont="1" applyBorder="1"/>
    <xf numFmtId="49" fontId="3" fillId="3" borderId="5" xfId="4" applyNumberFormat="1" applyFont="1" applyFill="1" applyBorder="1" applyAlignment="1">
      <alignment horizontal="center" vertical="center" wrapText="1"/>
    </xf>
    <xf numFmtId="0" fontId="3" fillId="3" borderId="9" xfId="4" applyFont="1" applyFill="1" applyBorder="1" applyAlignment="1">
      <alignment horizontal="left" vertical="center" wrapText="1"/>
    </xf>
    <xf numFmtId="0" fontId="3" fillId="3" borderId="9" xfId="4" applyFont="1" applyFill="1" applyBorder="1" applyAlignment="1">
      <alignment horizontal="center" vertical="center" wrapText="1"/>
    </xf>
    <xf numFmtId="49" fontId="3" fillId="3" borderId="49" xfId="4" applyNumberFormat="1" applyFont="1" applyFill="1" applyBorder="1" applyAlignment="1">
      <alignment horizontal="center" vertical="center" wrapText="1"/>
    </xf>
    <xf numFmtId="0" fontId="3" fillId="3" borderId="29" xfId="4" applyFont="1" applyFill="1" applyBorder="1" applyAlignment="1">
      <alignment horizontal="left" vertical="center" wrapText="1"/>
    </xf>
    <xf numFmtId="0" fontId="3" fillId="0" borderId="29" xfId="4" applyFont="1" applyFill="1" applyBorder="1" applyAlignment="1">
      <alignment horizontal="center" vertical="center" wrapText="1"/>
    </xf>
    <xf numFmtId="0" fontId="3" fillId="4" borderId="30" xfId="2" applyFont="1" applyFill="1" applyBorder="1" applyAlignment="1">
      <alignment horizontal="center" vertical="center"/>
    </xf>
    <xf numFmtId="0" fontId="3" fillId="0" borderId="67" xfId="2" applyFont="1" applyBorder="1"/>
    <xf numFmtId="0" fontId="3" fillId="0" borderId="68" xfId="2" applyFont="1" applyBorder="1" applyAlignment="1">
      <alignment horizontal="justify" vertical="center"/>
    </xf>
    <xf numFmtId="0" fontId="3" fillId="0" borderId="68" xfId="2" applyFont="1" applyBorder="1"/>
    <xf numFmtId="0" fontId="3" fillId="3" borderId="39" xfId="4" applyFont="1" applyFill="1" applyBorder="1" applyAlignment="1">
      <alignment horizontal="center" vertical="center" wrapText="1"/>
    </xf>
    <xf numFmtId="0" fontId="3" fillId="3" borderId="50" xfId="4" applyFont="1" applyFill="1" applyBorder="1" applyAlignment="1">
      <alignment horizontal="center" vertical="center" wrapText="1"/>
    </xf>
    <xf numFmtId="0" fontId="3" fillId="3" borderId="32" xfId="4" applyFont="1" applyFill="1" applyBorder="1" applyAlignment="1">
      <alignment horizontal="center" vertical="center" wrapText="1"/>
    </xf>
    <xf numFmtId="0" fontId="3" fillId="3" borderId="23" xfId="4" applyFont="1" applyFill="1" applyBorder="1" applyAlignment="1">
      <alignment horizontal="left" vertical="center" wrapText="1"/>
    </xf>
    <xf numFmtId="0" fontId="3" fillId="3" borderId="2" xfId="4" applyFont="1" applyFill="1" applyBorder="1" applyAlignment="1">
      <alignment horizontal="left" vertical="center" wrapText="1"/>
    </xf>
    <xf numFmtId="0" fontId="3" fillId="0" borderId="2" xfId="4" applyFont="1" applyFill="1" applyBorder="1" applyAlignment="1">
      <alignment horizontal="left" vertical="center" wrapText="1"/>
    </xf>
    <xf numFmtId="0" fontId="3" fillId="3" borderId="41" xfId="4" applyFont="1" applyFill="1" applyBorder="1" applyAlignment="1">
      <alignment horizontal="left" vertical="center" wrapText="1"/>
    </xf>
    <xf numFmtId="0" fontId="28" fillId="0" borderId="0" xfId="2" applyFont="1"/>
    <xf numFmtId="0" fontId="3" fillId="0" borderId="33" xfId="4" applyFont="1" applyFill="1" applyBorder="1" applyAlignment="1">
      <alignment horizontal="left" vertical="center" wrapText="1"/>
    </xf>
    <xf numFmtId="0" fontId="3" fillId="0" borderId="35" xfId="4" applyFont="1" applyFill="1" applyBorder="1" applyAlignment="1">
      <alignment horizontal="left" vertical="center" wrapText="1"/>
    </xf>
    <xf numFmtId="0" fontId="3" fillId="0" borderId="43" xfId="4" applyFont="1" applyFill="1" applyBorder="1" applyAlignment="1">
      <alignment horizontal="left" vertical="center" wrapText="1"/>
    </xf>
    <xf numFmtId="0" fontId="3" fillId="3" borderId="47" xfId="4" applyFont="1" applyFill="1" applyBorder="1" applyAlignment="1">
      <alignment horizontal="center" vertical="center" wrapText="1"/>
    </xf>
    <xf numFmtId="0" fontId="3" fillId="3" borderId="26" xfId="4" applyFont="1" applyFill="1" applyBorder="1" applyAlignment="1">
      <alignment horizontal="center" vertical="center" wrapText="1"/>
    </xf>
    <xf numFmtId="49" fontId="3" fillId="3" borderId="25" xfId="4" applyNumberFormat="1" applyFont="1" applyFill="1" applyBorder="1" applyAlignment="1">
      <alignment horizontal="center" vertical="center" wrapText="1"/>
    </xf>
    <xf numFmtId="0" fontId="3" fillId="0" borderId="9" xfId="4" applyFont="1" applyFill="1" applyBorder="1" applyAlignment="1">
      <alignment horizontal="center" vertical="center" wrapText="1"/>
    </xf>
    <xf numFmtId="0" fontId="3" fillId="0" borderId="1" xfId="4" applyFont="1" applyFill="1" applyBorder="1" applyAlignment="1">
      <alignment horizontal="center" vertical="center" wrapText="1"/>
    </xf>
    <xf numFmtId="0" fontId="3" fillId="0" borderId="22" xfId="2" applyFont="1" applyFill="1" applyBorder="1" applyAlignment="1">
      <alignment horizontal="center" vertical="center" wrapText="1"/>
    </xf>
    <xf numFmtId="0" fontId="3" fillId="0" borderId="52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24" fillId="7" borderId="59" xfId="4" applyFont="1" applyFill="1" applyBorder="1" applyAlignment="1">
      <alignment horizontal="center" vertical="center" wrapText="1"/>
    </xf>
    <xf numFmtId="0" fontId="3" fillId="0" borderId="55" xfId="2" applyFont="1" applyBorder="1" applyAlignment="1">
      <alignment horizontal="center" vertical="center" wrapText="1"/>
    </xf>
    <xf numFmtId="0" fontId="12" fillId="4" borderId="8" xfId="2" applyFont="1" applyFill="1" applyBorder="1" applyAlignment="1">
      <alignment horizontal="center" vertical="center"/>
    </xf>
    <xf numFmtId="0" fontId="12" fillId="4" borderId="28" xfId="2" applyFont="1" applyFill="1" applyBorder="1" applyAlignment="1">
      <alignment horizontal="center" vertical="center"/>
    </xf>
    <xf numFmtId="0" fontId="13" fillId="4" borderId="28" xfId="2" applyFont="1" applyFill="1" applyBorder="1" applyAlignment="1">
      <alignment horizontal="center" vertical="center"/>
    </xf>
    <xf numFmtId="0" fontId="13" fillId="4" borderId="14" xfId="2" applyFont="1" applyFill="1" applyBorder="1" applyAlignment="1">
      <alignment horizontal="center" vertical="center"/>
    </xf>
    <xf numFmtId="0" fontId="13" fillId="4" borderId="40" xfId="2" applyFont="1" applyFill="1" applyBorder="1" applyAlignment="1">
      <alignment horizontal="center" vertical="center"/>
    </xf>
    <xf numFmtId="0" fontId="12" fillId="4" borderId="10" xfId="2" applyFont="1" applyFill="1" applyBorder="1" applyAlignment="1">
      <alignment horizontal="center" vertical="center"/>
    </xf>
    <xf numFmtId="0" fontId="12" fillId="4" borderId="26" xfId="2" applyFont="1" applyFill="1" applyBorder="1" applyAlignment="1">
      <alignment horizontal="center" vertical="center"/>
    </xf>
    <xf numFmtId="0" fontId="13" fillId="4" borderId="24" xfId="2" applyFont="1" applyFill="1" applyBorder="1" applyAlignment="1">
      <alignment horizontal="center" vertical="center"/>
    </xf>
    <xf numFmtId="0" fontId="25" fillId="4" borderId="26" xfId="2" applyFont="1" applyFill="1" applyBorder="1" applyAlignment="1">
      <alignment horizontal="center" vertical="center"/>
    </xf>
    <xf numFmtId="0" fontId="3" fillId="4" borderId="26" xfId="2" applyFont="1" applyFill="1" applyBorder="1" applyAlignment="1">
      <alignment horizontal="center" vertical="center"/>
    </xf>
    <xf numFmtId="0" fontId="3" fillId="4" borderId="37" xfId="2" applyFont="1" applyFill="1" applyBorder="1" applyAlignment="1">
      <alignment horizontal="center" vertical="center"/>
    </xf>
    <xf numFmtId="0" fontId="3" fillId="4" borderId="18" xfId="2" applyFont="1" applyFill="1" applyBorder="1" applyAlignment="1">
      <alignment horizontal="center" vertical="center"/>
    </xf>
    <xf numFmtId="0" fontId="3" fillId="4" borderId="65" xfId="2" applyFont="1" applyFill="1" applyBorder="1" applyAlignment="1">
      <alignment horizontal="center" vertical="center"/>
    </xf>
    <xf numFmtId="0" fontId="3" fillId="4" borderId="14" xfId="2" applyFont="1" applyFill="1" applyBorder="1" applyAlignment="1">
      <alignment horizontal="center" vertical="center"/>
    </xf>
    <xf numFmtId="0" fontId="3" fillId="4" borderId="10" xfId="2" applyFont="1" applyFill="1" applyBorder="1" applyAlignment="1">
      <alignment horizontal="center" vertical="center"/>
    </xf>
    <xf numFmtId="0" fontId="12" fillId="0" borderId="67" xfId="2" applyFont="1" applyFill="1" applyBorder="1" applyAlignment="1">
      <alignment horizontal="center" vertical="center" wrapText="1"/>
    </xf>
    <xf numFmtId="0" fontId="12" fillId="0" borderId="68" xfId="2" applyFont="1" applyFill="1" applyBorder="1" applyAlignment="1">
      <alignment horizontal="center" vertical="center" wrapText="1"/>
    </xf>
    <xf numFmtId="0" fontId="12" fillId="0" borderId="69" xfId="2" applyFont="1" applyBorder="1" applyAlignment="1">
      <alignment horizontal="center" vertical="center" wrapText="1"/>
    </xf>
    <xf numFmtId="0" fontId="3" fillId="0" borderId="9" xfId="4" applyFont="1" applyFill="1" applyBorder="1" applyAlignment="1">
      <alignment horizontal="center" vertical="center" wrapText="1"/>
    </xf>
    <xf numFmtId="0" fontId="3" fillId="0" borderId="1" xfId="4" applyFont="1" applyFill="1" applyBorder="1" applyAlignment="1">
      <alignment horizontal="center" vertical="center" wrapText="1"/>
    </xf>
    <xf numFmtId="0" fontId="24" fillId="3" borderId="70" xfId="4" applyFont="1" applyFill="1" applyBorder="1" applyAlignment="1">
      <alignment horizontal="left" vertical="center" wrapText="1"/>
    </xf>
    <xf numFmtId="0" fontId="24" fillId="7" borderId="59" xfId="4" applyFont="1" applyFill="1" applyBorder="1" applyAlignment="1">
      <alignment horizontal="center" vertical="center" wrapText="1"/>
    </xf>
    <xf numFmtId="0" fontId="3" fillId="0" borderId="22" xfId="2" applyFont="1" applyFill="1" applyBorder="1" applyAlignment="1">
      <alignment horizontal="center" vertical="center" wrapText="1"/>
    </xf>
    <xf numFmtId="0" fontId="3" fillId="0" borderId="52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41" fontId="3" fillId="0" borderId="69" xfId="2" applyNumberFormat="1" applyFont="1" applyBorder="1" applyAlignment="1">
      <alignment horizontal="center" vertical="center"/>
    </xf>
    <xf numFmtId="0" fontId="12" fillId="0" borderId="70" xfId="2" applyFont="1" applyFill="1" applyBorder="1" applyAlignment="1">
      <alignment horizontal="center" vertical="center" wrapText="1"/>
    </xf>
    <xf numFmtId="0" fontId="3" fillId="0" borderId="70" xfId="2" applyFont="1" applyBorder="1"/>
    <xf numFmtId="0" fontId="3" fillId="4" borderId="9" xfId="4" applyFont="1" applyFill="1" applyBorder="1" applyAlignment="1">
      <alignment horizontal="center" vertical="center" wrapText="1"/>
    </xf>
    <xf numFmtId="0" fontId="3" fillId="4" borderId="1" xfId="4" applyFont="1" applyFill="1" applyBorder="1" applyAlignment="1">
      <alignment horizontal="center" vertical="center" wrapText="1"/>
    </xf>
    <xf numFmtId="0" fontId="3" fillId="4" borderId="15" xfId="4" applyFont="1" applyFill="1" applyBorder="1" applyAlignment="1">
      <alignment horizontal="center" vertical="center" wrapText="1"/>
    </xf>
    <xf numFmtId="0" fontId="3" fillId="4" borderId="31" xfId="4" applyFont="1" applyFill="1" applyBorder="1" applyAlignment="1">
      <alignment horizontal="center" vertical="center" wrapText="1"/>
    </xf>
    <xf numFmtId="0" fontId="3" fillId="4" borderId="32" xfId="4" applyFont="1" applyFill="1" applyBorder="1" applyAlignment="1">
      <alignment horizontal="center" vertical="center" wrapText="1"/>
    </xf>
    <xf numFmtId="0" fontId="3" fillId="3" borderId="68" xfId="4" applyFont="1" applyFill="1" applyBorder="1" applyAlignment="1">
      <alignment horizontal="center" vertical="center" wrapText="1"/>
    </xf>
    <xf numFmtId="0" fontId="3" fillId="0" borderId="72" xfId="2" applyFont="1" applyBorder="1" applyAlignment="1">
      <alignment horizontal="center" vertical="center" wrapText="1"/>
    </xf>
    <xf numFmtId="0" fontId="12" fillId="0" borderId="70" xfId="2" applyFont="1" applyBorder="1" applyAlignment="1">
      <alignment horizontal="center" vertical="center" wrapText="1"/>
    </xf>
    <xf numFmtId="0" fontId="12" fillId="3" borderId="23" xfId="2" applyFont="1" applyFill="1" applyBorder="1" applyAlignment="1">
      <alignment horizontal="center" vertical="center"/>
    </xf>
    <xf numFmtId="0" fontId="12" fillId="3" borderId="2" xfId="2" applyFont="1" applyFill="1" applyBorder="1" applyAlignment="1">
      <alignment horizontal="center" vertical="center"/>
    </xf>
    <xf numFmtId="0" fontId="13" fillId="3" borderId="2" xfId="2" applyFont="1" applyFill="1" applyBorder="1" applyAlignment="1">
      <alignment horizontal="center" vertical="center"/>
    </xf>
    <xf numFmtId="0" fontId="13" fillId="3" borderId="41" xfId="2" applyFont="1" applyFill="1" applyBorder="1" applyAlignment="1">
      <alignment horizontal="center" vertical="center"/>
    </xf>
    <xf numFmtId="0" fontId="3" fillId="3" borderId="31" xfId="2" applyFont="1" applyFill="1" applyBorder="1" applyAlignment="1">
      <alignment horizontal="center" vertical="center"/>
    </xf>
    <xf numFmtId="0" fontId="3" fillId="3" borderId="70" xfId="2" applyFont="1" applyFill="1" applyBorder="1" applyAlignment="1">
      <alignment horizontal="center" vertical="center"/>
    </xf>
    <xf numFmtId="41" fontId="3" fillId="0" borderId="70" xfId="2" applyNumberFormat="1" applyFont="1" applyBorder="1" applyAlignment="1">
      <alignment horizontal="center" vertical="center"/>
    </xf>
    <xf numFmtId="0" fontId="3" fillId="0" borderId="73" xfId="2" applyFont="1" applyBorder="1" applyAlignment="1">
      <alignment horizontal="center" vertical="center"/>
    </xf>
    <xf numFmtId="0" fontId="3" fillId="0" borderId="9" xfId="2" applyFont="1" applyBorder="1" applyAlignment="1">
      <alignment wrapText="1"/>
    </xf>
    <xf numFmtId="0" fontId="3" fillId="0" borderId="1" xfId="2" applyFont="1" applyBorder="1"/>
    <xf numFmtId="0" fontId="3" fillId="0" borderId="28" xfId="2" applyFont="1" applyBorder="1"/>
    <xf numFmtId="0" fontId="3" fillId="0" borderId="15" xfId="2" applyFont="1" applyBorder="1"/>
    <xf numFmtId="0" fontId="3" fillId="0" borderId="14" xfId="2" applyFont="1" applyBorder="1"/>
    <xf numFmtId="164" fontId="3" fillId="0" borderId="1" xfId="1" applyNumberFormat="1" applyFont="1" applyBorder="1"/>
    <xf numFmtId="164" fontId="28" fillId="0" borderId="1" xfId="1" applyNumberFormat="1" applyFont="1" applyBorder="1"/>
    <xf numFmtId="164" fontId="3" fillId="0" borderId="70" xfId="1" applyNumberFormat="1" applyFont="1" applyBorder="1" applyAlignment="1">
      <alignment horizontal="center" vertical="center"/>
    </xf>
    <xf numFmtId="0" fontId="3" fillId="0" borderId="23" xfId="2" applyFont="1" applyBorder="1" applyAlignment="1">
      <alignment wrapText="1"/>
    </xf>
    <xf numFmtId="164" fontId="3" fillId="0" borderId="2" xfId="1" applyNumberFormat="1" applyFont="1" applyBorder="1"/>
    <xf numFmtId="0" fontId="3" fillId="0" borderId="1" xfId="2" applyFont="1" applyBorder="1" applyAlignment="1">
      <alignment wrapText="1"/>
    </xf>
    <xf numFmtId="164" fontId="25" fillId="0" borderId="1" xfId="2" applyNumberFormat="1" applyFont="1" applyBorder="1" applyAlignment="1">
      <alignment wrapText="1"/>
    </xf>
    <xf numFmtId="0" fontId="4" fillId="0" borderId="0" xfId="0" applyFont="1" applyAlignment="1">
      <alignment horizontal="right"/>
    </xf>
    <xf numFmtId="0" fontId="13" fillId="3" borderId="0" xfId="0" applyFont="1" applyFill="1" applyAlignment="1">
      <alignment horizontal="left" vertical="top" wrapText="1"/>
    </xf>
    <xf numFmtId="0" fontId="17" fillId="0" borderId="0" xfId="0" applyFont="1" applyAlignment="1" applyProtection="1">
      <alignment horizontal="left" vertical="top" wrapText="1"/>
      <protection locked="0"/>
    </xf>
    <xf numFmtId="2" fontId="2" fillId="0" borderId="0" xfId="0" applyNumberFormat="1" applyFont="1" applyAlignment="1" applyProtection="1">
      <alignment horizontal="left" vertical="top" wrapText="1"/>
      <protection locked="0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6" fillId="0" borderId="0" xfId="0" applyFont="1" applyBorder="1" applyAlignment="1">
      <alignment horizontal="right" vertical="top" wrapText="1"/>
    </xf>
    <xf numFmtId="0" fontId="13" fillId="3" borderId="0" xfId="0" applyFont="1" applyFill="1" applyAlignment="1">
      <alignment horizontal="left" wrapText="1"/>
    </xf>
    <xf numFmtId="0" fontId="13" fillId="5" borderId="0" xfId="0" applyFont="1" applyFill="1" applyAlignment="1">
      <alignment horizontal="left" vertical="top" wrapText="1"/>
    </xf>
    <xf numFmtId="0" fontId="3" fillId="0" borderId="9" xfId="4" applyFont="1" applyFill="1" applyBorder="1" applyAlignment="1">
      <alignment horizontal="center" vertical="center" wrapText="1"/>
    </xf>
    <xf numFmtId="0" fontId="3" fillId="0" borderId="1" xfId="4" applyFont="1" applyFill="1" applyBorder="1" applyAlignment="1">
      <alignment horizontal="center" vertical="center" wrapText="1"/>
    </xf>
    <xf numFmtId="0" fontId="3" fillId="0" borderId="15" xfId="4" applyFont="1" applyFill="1" applyBorder="1" applyAlignment="1">
      <alignment horizontal="center" vertical="center" wrapText="1"/>
    </xf>
    <xf numFmtId="0" fontId="3" fillId="0" borderId="7" xfId="4" applyFont="1" applyFill="1" applyBorder="1" applyAlignment="1">
      <alignment horizontal="center" vertical="center" wrapText="1"/>
    </xf>
    <xf numFmtId="0" fontId="3" fillId="0" borderId="54" xfId="4" applyFont="1" applyFill="1" applyBorder="1" applyAlignment="1">
      <alignment horizontal="center" vertical="center" wrapText="1"/>
    </xf>
    <xf numFmtId="0" fontId="3" fillId="0" borderId="13" xfId="4" applyFont="1" applyFill="1" applyBorder="1" applyAlignment="1">
      <alignment horizontal="center" vertical="center" wrapText="1"/>
    </xf>
    <xf numFmtId="0" fontId="24" fillId="7" borderId="59" xfId="4" applyFont="1" applyFill="1" applyBorder="1" applyAlignment="1">
      <alignment horizontal="left" vertical="center" wrapText="1"/>
    </xf>
    <xf numFmtId="0" fontId="24" fillId="7" borderId="57" xfId="4" applyFont="1" applyFill="1" applyBorder="1" applyAlignment="1">
      <alignment horizontal="left" vertical="center" wrapText="1"/>
    </xf>
    <xf numFmtId="0" fontId="24" fillId="7" borderId="58" xfId="4" applyFont="1" applyFill="1" applyBorder="1" applyAlignment="1">
      <alignment horizontal="left" vertical="center" wrapText="1"/>
    </xf>
    <xf numFmtId="0" fontId="24" fillId="3" borderId="70" xfId="4" applyFont="1" applyFill="1" applyBorder="1" applyAlignment="1">
      <alignment horizontal="left" vertical="center" wrapText="1"/>
    </xf>
    <xf numFmtId="0" fontId="24" fillId="3" borderId="71" xfId="4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top" wrapText="1"/>
    </xf>
    <xf numFmtId="0" fontId="13" fillId="0" borderId="0" xfId="2" applyFont="1" applyAlignment="1">
      <alignment horizontal="left" vertical="top" wrapText="1"/>
    </xf>
    <xf numFmtId="0" fontId="24" fillId="7" borderId="59" xfId="4" applyFont="1" applyFill="1" applyBorder="1" applyAlignment="1">
      <alignment horizontal="center" vertical="center" wrapText="1"/>
    </xf>
    <xf numFmtId="0" fontId="24" fillId="7" borderId="57" xfId="4" applyFont="1" applyFill="1" applyBorder="1" applyAlignment="1">
      <alignment horizontal="center" vertical="center" wrapText="1"/>
    </xf>
    <xf numFmtId="0" fontId="24" fillId="7" borderId="58" xfId="4" applyFont="1" applyFill="1" applyBorder="1" applyAlignment="1">
      <alignment horizontal="center" vertical="center" wrapText="1"/>
    </xf>
    <xf numFmtId="164" fontId="33" fillId="0" borderId="29" xfId="1" applyNumberFormat="1" applyFont="1" applyBorder="1" applyAlignment="1">
      <alignment horizontal="center" vertical="center" wrapText="1"/>
    </xf>
    <xf numFmtId="164" fontId="33" fillId="0" borderId="54" xfId="1" applyNumberFormat="1" applyFont="1" applyBorder="1" applyAlignment="1">
      <alignment horizontal="center" vertical="center" wrapText="1"/>
    </xf>
    <xf numFmtId="164" fontId="33" fillId="0" borderId="3" xfId="1" applyNumberFormat="1" applyFont="1" applyBorder="1" applyAlignment="1">
      <alignment horizontal="center" vertical="center" wrapText="1"/>
    </xf>
    <xf numFmtId="0" fontId="31" fillId="0" borderId="0" xfId="0" applyFont="1" applyAlignment="1" applyProtection="1">
      <alignment horizontal="left" vertical="top" wrapText="1"/>
      <protection locked="0"/>
    </xf>
    <xf numFmtId="0" fontId="24" fillId="7" borderId="66" xfId="4" applyFont="1" applyFill="1" applyBorder="1" applyAlignment="1">
      <alignment horizontal="center" vertical="center" wrapText="1"/>
    </xf>
    <xf numFmtId="0" fontId="24" fillId="7" borderId="0" xfId="4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3" fillId="0" borderId="44" xfId="2" applyFont="1" applyBorder="1" applyAlignment="1">
      <alignment horizontal="center" vertical="center" wrapText="1"/>
    </xf>
    <xf numFmtId="0" fontId="3" fillId="0" borderId="14" xfId="2" applyFont="1" applyBorder="1" applyAlignment="1">
      <alignment horizontal="center" vertical="center" wrapText="1"/>
    </xf>
    <xf numFmtId="0" fontId="3" fillId="0" borderId="22" xfId="2" applyFont="1" applyFill="1" applyBorder="1" applyAlignment="1">
      <alignment horizontal="center" vertical="center" wrapText="1"/>
    </xf>
    <xf numFmtId="0" fontId="3" fillId="0" borderId="25" xfId="2" applyFont="1" applyFill="1" applyBorder="1" applyAlignment="1">
      <alignment horizontal="center" vertical="center" wrapText="1"/>
    </xf>
    <xf numFmtId="0" fontId="3" fillId="0" borderId="20" xfId="2" applyFont="1" applyFill="1" applyBorder="1" applyAlignment="1">
      <alignment horizontal="center" vertical="center" wrapText="1"/>
    </xf>
    <xf numFmtId="0" fontId="3" fillId="0" borderId="59" xfId="2" applyFont="1" applyBorder="1" applyAlignment="1">
      <alignment horizontal="center" vertical="center" wrapText="1"/>
    </xf>
    <xf numFmtId="0" fontId="3" fillId="0" borderId="57" xfId="2" applyFont="1" applyBorder="1" applyAlignment="1">
      <alignment horizontal="center" vertical="center" wrapText="1"/>
    </xf>
    <xf numFmtId="0" fontId="3" fillId="0" borderId="58" xfId="2" applyFont="1" applyBorder="1" applyAlignment="1">
      <alignment horizontal="center" vertical="center" wrapText="1"/>
    </xf>
    <xf numFmtId="0" fontId="3" fillId="0" borderId="26" xfId="2" applyFont="1" applyBorder="1" applyAlignment="1">
      <alignment horizontal="center" vertical="center" wrapText="1"/>
    </xf>
    <xf numFmtId="0" fontId="3" fillId="0" borderId="18" xfId="2" applyFont="1" applyBorder="1" applyAlignment="1">
      <alignment horizontal="center" vertical="center" wrapText="1"/>
    </xf>
    <xf numFmtId="0" fontId="3" fillId="0" borderId="13" xfId="2" applyFont="1" applyBorder="1" applyAlignment="1">
      <alignment horizontal="center" vertical="center"/>
    </xf>
    <xf numFmtId="0" fontId="3" fillId="0" borderId="17" xfId="2" applyFont="1" applyBorder="1" applyAlignment="1">
      <alignment horizontal="center" vertical="center"/>
    </xf>
    <xf numFmtId="0" fontId="3" fillId="0" borderId="25" xfId="4" applyFont="1" applyFill="1" applyBorder="1" applyAlignment="1">
      <alignment horizontal="center" vertical="center" wrapText="1"/>
    </xf>
    <xf numFmtId="0" fontId="3" fillId="0" borderId="22" xfId="4" applyFont="1" applyFill="1" applyBorder="1" applyAlignment="1">
      <alignment horizontal="center" vertical="center" wrapText="1"/>
    </xf>
    <xf numFmtId="0" fontId="3" fillId="0" borderId="20" xfId="4" applyFont="1" applyFill="1" applyBorder="1" applyAlignment="1">
      <alignment horizontal="center" vertical="center" wrapText="1"/>
    </xf>
    <xf numFmtId="41" fontId="30" fillId="0" borderId="59" xfId="2" applyNumberFormat="1" applyFont="1" applyBorder="1" applyAlignment="1">
      <alignment horizontal="right"/>
    </xf>
    <xf numFmtId="41" fontId="30" fillId="0" borderId="57" xfId="2" applyNumberFormat="1" applyFont="1" applyBorder="1" applyAlignment="1">
      <alignment horizontal="right"/>
    </xf>
    <xf numFmtId="41" fontId="30" fillId="0" borderId="58" xfId="2" applyNumberFormat="1" applyFont="1" applyBorder="1" applyAlignment="1">
      <alignment horizontal="right"/>
    </xf>
    <xf numFmtId="0" fontId="3" fillId="3" borderId="59" xfId="4" applyFont="1" applyFill="1" applyBorder="1" applyAlignment="1">
      <alignment horizontal="center" vertical="center" wrapText="1"/>
    </xf>
    <xf numFmtId="0" fontId="3" fillId="3" borderId="57" xfId="4" applyFont="1" applyFill="1" applyBorder="1" applyAlignment="1">
      <alignment horizontal="center" vertical="center" wrapText="1"/>
    </xf>
    <xf numFmtId="0" fontId="3" fillId="3" borderId="58" xfId="4" applyFont="1" applyFill="1" applyBorder="1" applyAlignment="1">
      <alignment horizontal="center" vertical="center" wrapText="1"/>
    </xf>
    <xf numFmtId="0" fontId="3" fillId="0" borderId="59" xfId="2" applyFont="1" applyBorder="1" applyAlignment="1">
      <alignment horizontal="center"/>
    </xf>
    <xf numFmtId="0" fontId="3" fillId="0" borderId="57" xfId="2" applyFont="1" applyBorder="1" applyAlignment="1">
      <alignment horizontal="center"/>
    </xf>
    <xf numFmtId="0" fontId="3" fillId="0" borderId="58" xfId="2" applyFont="1" applyBorder="1" applyAlignment="1">
      <alignment horizontal="center"/>
    </xf>
    <xf numFmtId="0" fontId="3" fillId="0" borderId="21" xfId="4" applyFont="1" applyFill="1" applyBorder="1" applyAlignment="1">
      <alignment horizontal="center" vertical="center" wrapText="1"/>
    </xf>
    <xf numFmtId="0" fontId="3" fillId="0" borderId="24" xfId="4" applyFont="1" applyFill="1" applyBorder="1" applyAlignment="1">
      <alignment horizontal="center" vertical="center" wrapText="1"/>
    </xf>
    <xf numFmtId="0" fontId="3" fillId="0" borderId="40" xfId="4" applyFont="1" applyFill="1" applyBorder="1" applyAlignment="1">
      <alignment horizontal="center" vertical="center" wrapText="1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3" fillId="0" borderId="59" xfId="2" applyFont="1" applyBorder="1" applyAlignment="1">
      <alignment horizontal="center" vertical="center"/>
    </xf>
    <xf numFmtId="0" fontId="4" fillId="0" borderId="0" xfId="2" applyFont="1" applyAlignment="1">
      <alignment horizontal="left" vertical="top" wrapText="1"/>
    </xf>
    <xf numFmtId="0" fontId="24" fillId="0" borderId="0" xfId="3" applyFont="1" applyAlignment="1">
      <alignment horizontal="center"/>
    </xf>
    <xf numFmtId="0" fontId="3" fillId="0" borderId="0" xfId="2" applyFont="1" applyBorder="1" applyAlignment="1">
      <alignment horizontal="center" vertical="center" wrapText="1"/>
    </xf>
    <xf numFmtId="0" fontId="3" fillId="0" borderId="57" xfId="2" applyFont="1" applyBorder="1" applyAlignment="1">
      <alignment horizontal="center" vertical="center"/>
    </xf>
    <xf numFmtId="0" fontId="3" fillId="0" borderId="58" xfId="2" applyFont="1" applyBorder="1" applyAlignment="1">
      <alignment horizontal="center" vertical="center"/>
    </xf>
    <xf numFmtId="0" fontId="3" fillId="0" borderId="16" xfId="2" applyFont="1" applyBorder="1" applyAlignment="1">
      <alignment horizontal="center" vertical="center"/>
    </xf>
    <xf numFmtId="0" fontId="3" fillId="0" borderId="55" xfId="2" applyFont="1" applyFill="1" applyBorder="1" applyAlignment="1">
      <alignment horizontal="center" vertical="center" wrapText="1"/>
    </xf>
    <xf numFmtId="0" fontId="3" fillId="0" borderId="62" xfId="2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 wrapText="1"/>
    </xf>
    <xf numFmtId="0" fontId="3" fillId="0" borderId="52" xfId="2" applyFont="1" applyFill="1" applyBorder="1" applyAlignment="1">
      <alignment horizontal="center" vertical="center" wrapText="1"/>
    </xf>
    <xf numFmtId="0" fontId="3" fillId="0" borderId="53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54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61" xfId="2" applyFont="1" applyFill="1" applyBorder="1" applyAlignment="1">
      <alignment horizontal="center" vertical="center" wrapText="1"/>
    </xf>
    <xf numFmtId="0" fontId="3" fillId="0" borderId="66" xfId="2" applyFont="1" applyFill="1" applyBorder="1" applyAlignment="1">
      <alignment horizontal="center" vertical="center" wrapText="1"/>
    </xf>
    <xf numFmtId="0" fontId="3" fillId="0" borderId="64" xfId="2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justify" vertical="top" wrapText="1"/>
    </xf>
  </cellXfs>
  <cellStyles count="5">
    <cellStyle name="ЛокСмета" xfId="4"/>
    <cellStyle name="Обычный" xfId="0" builtinId="0"/>
    <cellStyle name="Обычный 2" xfId="2"/>
    <cellStyle name="Обычный 2 2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6"/>
  <sheetViews>
    <sheetView topLeftCell="A43" zoomScale="99" zoomScaleNormal="99" workbookViewId="0">
      <selection activeCell="B33" sqref="B33"/>
    </sheetView>
  </sheetViews>
  <sheetFormatPr defaultRowHeight="14.5" outlineLevelRow="1" x14ac:dyDescent="0.35"/>
  <cols>
    <col min="1" max="1" width="7.36328125" customWidth="1"/>
    <col min="2" max="2" width="66.1796875" customWidth="1"/>
    <col min="3" max="3" width="14.08984375" style="37" customWidth="1"/>
    <col min="4" max="4" width="13.81640625" style="37" customWidth="1"/>
    <col min="5" max="5" width="13.81640625" customWidth="1"/>
    <col min="6" max="7" width="20.81640625" customWidth="1"/>
    <col min="8" max="8" width="15.90625" style="18" customWidth="1"/>
    <col min="9" max="9" width="15.54296875" customWidth="1"/>
    <col min="10" max="10" width="17.81640625" customWidth="1"/>
  </cols>
  <sheetData>
    <row r="1" spans="1:11" ht="14.4" customHeight="1" x14ac:dyDescent="0.35">
      <c r="A1" s="348" t="s">
        <v>0</v>
      </c>
      <c r="B1" s="348"/>
      <c r="C1" s="1"/>
      <c r="D1" s="1"/>
    </row>
    <row r="2" spans="1:11" x14ac:dyDescent="0.35">
      <c r="A2" s="2" t="s">
        <v>1</v>
      </c>
      <c r="B2" s="3"/>
      <c r="C2" s="4"/>
      <c r="D2" s="4"/>
    </row>
    <row r="3" spans="1:11" x14ac:dyDescent="0.35">
      <c r="A3" s="2" t="s">
        <v>2</v>
      </c>
      <c r="B3" s="3"/>
      <c r="C3" s="4"/>
      <c r="D3" s="4"/>
    </row>
    <row r="4" spans="1:11" x14ac:dyDescent="0.35">
      <c r="A4" s="5"/>
      <c r="B4" s="5"/>
      <c r="C4" s="6"/>
      <c r="D4" s="6"/>
      <c r="E4" s="7"/>
    </row>
    <row r="5" spans="1:11" ht="17.149999999999999" customHeight="1" x14ac:dyDescent="0.35">
      <c r="A5" s="349" t="s">
        <v>163</v>
      </c>
      <c r="B5" s="349"/>
      <c r="C5" s="349"/>
      <c r="D5" s="349"/>
      <c r="E5" s="349"/>
      <c r="F5" s="349"/>
      <c r="G5" s="46"/>
    </row>
    <row r="6" spans="1:11" ht="16.75" customHeight="1" x14ac:dyDescent="0.35">
      <c r="A6" s="350" t="s">
        <v>3</v>
      </c>
      <c r="B6" s="350"/>
      <c r="C6" s="350"/>
      <c r="D6" s="350"/>
      <c r="E6" s="350"/>
      <c r="F6" s="350"/>
      <c r="G6" s="47"/>
    </row>
    <row r="7" spans="1:11" ht="13.25" customHeight="1" x14ac:dyDescent="0.35">
      <c r="A7" s="5"/>
      <c r="B7" s="5"/>
      <c r="C7" s="6"/>
      <c r="D7" s="6"/>
      <c r="E7" s="351" t="s">
        <v>4</v>
      </c>
      <c r="F7" s="351"/>
      <c r="G7" s="48"/>
    </row>
    <row r="8" spans="1:11" ht="47.5" customHeight="1" x14ac:dyDescent="0.35">
      <c r="A8" s="8" t="s">
        <v>5</v>
      </c>
      <c r="B8" s="8" t="s">
        <v>6</v>
      </c>
      <c r="C8" s="8" t="s">
        <v>7</v>
      </c>
      <c r="D8" s="9" t="s">
        <v>162</v>
      </c>
      <c r="E8" s="8" t="s">
        <v>127</v>
      </c>
      <c r="F8" s="8" t="s">
        <v>8</v>
      </c>
      <c r="G8" s="51" t="s">
        <v>183</v>
      </c>
      <c r="H8" s="39" t="s">
        <v>177</v>
      </c>
      <c r="I8" s="50" t="s">
        <v>178</v>
      </c>
      <c r="J8" s="39" t="s">
        <v>177</v>
      </c>
      <c r="K8" s="50" t="s">
        <v>178</v>
      </c>
    </row>
    <row r="9" spans="1:11" ht="12" customHeight="1" x14ac:dyDescent="0.35">
      <c r="A9" s="10">
        <v>1</v>
      </c>
      <c r="B9" s="11">
        <v>2</v>
      </c>
      <c r="C9" s="11">
        <v>3</v>
      </c>
      <c r="D9" s="11">
        <v>4</v>
      </c>
      <c r="E9" s="12">
        <v>5</v>
      </c>
      <c r="F9" s="12">
        <v>6</v>
      </c>
      <c r="G9" s="52"/>
    </row>
    <row r="10" spans="1:11" ht="73.5" customHeight="1" x14ac:dyDescent="0.35">
      <c r="A10" s="13"/>
      <c r="B10" s="14" t="s">
        <v>9</v>
      </c>
      <c r="C10" s="15"/>
      <c r="D10" s="15"/>
      <c r="E10" s="16"/>
      <c r="F10" s="17"/>
      <c r="G10" s="53"/>
    </row>
    <row r="11" spans="1:11" ht="30" customHeight="1" x14ac:dyDescent="0.35">
      <c r="A11" s="19">
        <v>1</v>
      </c>
      <c r="B11" s="20" t="s">
        <v>10</v>
      </c>
      <c r="C11" s="15"/>
      <c r="D11" s="15"/>
      <c r="E11" s="21"/>
      <c r="F11" s="22">
        <f>SUM(F12:F23)</f>
        <v>0</v>
      </c>
      <c r="G11" s="54"/>
    </row>
    <row r="12" spans="1:11" ht="30" customHeight="1" x14ac:dyDescent="0.35">
      <c r="A12" s="8" t="s">
        <v>11</v>
      </c>
      <c r="B12" s="23" t="s">
        <v>139</v>
      </c>
      <c r="C12" s="15" t="s">
        <v>12</v>
      </c>
      <c r="D12" s="15">
        <v>1</v>
      </c>
      <c r="E12" s="24"/>
      <c r="F12" s="25">
        <f>E12*D12</f>
        <v>0</v>
      </c>
      <c r="G12" s="55"/>
    </row>
    <row r="13" spans="1:11" ht="30" customHeight="1" x14ac:dyDescent="0.35">
      <c r="A13" s="8" t="s">
        <v>13</v>
      </c>
      <c r="B13" s="23" t="s">
        <v>140</v>
      </c>
      <c r="C13" s="15" t="s">
        <v>12</v>
      </c>
      <c r="D13" s="15">
        <v>1</v>
      </c>
      <c r="E13" s="24"/>
      <c r="F13" s="25">
        <f t="shared" ref="F13:F16" si="0">E13*D13</f>
        <v>0</v>
      </c>
      <c r="G13" s="55"/>
    </row>
    <row r="14" spans="1:11" ht="30" customHeight="1" x14ac:dyDescent="0.35">
      <c r="A14" s="8" t="s">
        <v>131</v>
      </c>
      <c r="B14" s="23" t="s">
        <v>141</v>
      </c>
      <c r="C14" s="15" t="s">
        <v>12</v>
      </c>
      <c r="D14" s="15">
        <v>1</v>
      </c>
      <c r="E14" s="24"/>
      <c r="F14" s="25">
        <f t="shared" si="0"/>
        <v>0</v>
      </c>
      <c r="G14" s="55"/>
    </row>
    <row r="15" spans="1:11" ht="30" customHeight="1" x14ac:dyDescent="0.35">
      <c r="A15" s="8" t="s">
        <v>136</v>
      </c>
      <c r="B15" s="23" t="s">
        <v>142</v>
      </c>
      <c r="C15" s="15" t="s">
        <v>12</v>
      </c>
      <c r="D15" s="15">
        <v>1</v>
      </c>
      <c r="E15" s="24"/>
      <c r="F15" s="25">
        <f t="shared" si="0"/>
        <v>0</v>
      </c>
      <c r="G15" s="55"/>
    </row>
    <row r="16" spans="1:11" ht="30" customHeight="1" x14ac:dyDescent="0.35">
      <c r="A16" s="8" t="s">
        <v>137</v>
      </c>
      <c r="B16" s="23" t="s">
        <v>143</v>
      </c>
      <c r="C16" s="15" t="s">
        <v>12</v>
      </c>
      <c r="D16" s="15">
        <v>1</v>
      </c>
      <c r="E16" s="24"/>
      <c r="F16" s="25">
        <f t="shared" si="0"/>
        <v>0</v>
      </c>
      <c r="G16" s="55"/>
    </row>
    <row r="17" spans="1:7" ht="30" customHeight="1" x14ac:dyDescent="0.35">
      <c r="A17" s="8" t="s">
        <v>138</v>
      </c>
      <c r="B17" s="23" t="s">
        <v>144</v>
      </c>
      <c r="C17" s="15" t="s">
        <v>12</v>
      </c>
      <c r="D17" s="15">
        <v>1</v>
      </c>
      <c r="E17" s="24"/>
      <c r="F17" s="25">
        <f>E17*D17</f>
        <v>0</v>
      </c>
      <c r="G17" s="55"/>
    </row>
    <row r="18" spans="1:7" ht="30" customHeight="1" x14ac:dyDescent="0.35">
      <c r="A18" s="8" t="s">
        <v>149</v>
      </c>
      <c r="B18" s="23" t="s">
        <v>145</v>
      </c>
      <c r="C18" s="15" t="s">
        <v>12</v>
      </c>
      <c r="D18" s="15">
        <v>1</v>
      </c>
      <c r="E18" s="24"/>
      <c r="F18" s="25">
        <f t="shared" ref="F18:F19" si="1">E18*D18</f>
        <v>0</v>
      </c>
      <c r="G18" s="55"/>
    </row>
    <row r="19" spans="1:7" ht="30" customHeight="1" x14ac:dyDescent="0.35">
      <c r="A19" s="8" t="s">
        <v>150</v>
      </c>
      <c r="B19" s="23" t="s">
        <v>146</v>
      </c>
      <c r="C19" s="15" t="s">
        <v>12</v>
      </c>
      <c r="D19" s="15">
        <v>1</v>
      </c>
      <c r="E19" s="24"/>
      <c r="F19" s="25">
        <f t="shared" si="1"/>
        <v>0</v>
      </c>
      <c r="G19" s="55"/>
    </row>
    <row r="20" spans="1:7" ht="30" customHeight="1" x14ac:dyDescent="0.35">
      <c r="A20" s="8" t="s">
        <v>151</v>
      </c>
      <c r="B20" s="23" t="s">
        <v>132</v>
      </c>
      <c r="C20" s="15" t="s">
        <v>12</v>
      </c>
      <c r="D20" s="15">
        <v>1</v>
      </c>
      <c r="E20" s="24"/>
      <c r="F20" s="25">
        <f>E20*D20</f>
        <v>0</v>
      </c>
      <c r="G20" s="55"/>
    </row>
    <row r="21" spans="1:7" ht="30" customHeight="1" x14ac:dyDescent="0.35">
      <c r="A21" s="8" t="s">
        <v>152</v>
      </c>
      <c r="B21" s="23" t="s">
        <v>135</v>
      </c>
      <c r="C21" s="15" t="s">
        <v>12</v>
      </c>
      <c r="D21" s="15">
        <v>1</v>
      </c>
      <c r="E21" s="24"/>
      <c r="F21" s="25">
        <f t="shared" ref="F21:F23" si="2">E21*D21</f>
        <v>0</v>
      </c>
      <c r="G21" s="55"/>
    </row>
    <row r="22" spans="1:7" ht="30" customHeight="1" x14ac:dyDescent="0.35">
      <c r="A22" s="8" t="s">
        <v>153</v>
      </c>
      <c r="B22" s="23" t="s">
        <v>133</v>
      </c>
      <c r="C22" s="15" t="s">
        <v>12</v>
      </c>
      <c r="D22" s="15">
        <v>1</v>
      </c>
      <c r="E22" s="24"/>
      <c r="F22" s="25">
        <f t="shared" si="2"/>
        <v>0</v>
      </c>
      <c r="G22" s="55"/>
    </row>
    <row r="23" spans="1:7" ht="30" customHeight="1" x14ac:dyDescent="0.35">
      <c r="A23" s="8" t="s">
        <v>154</v>
      </c>
      <c r="B23" s="23" t="s">
        <v>134</v>
      </c>
      <c r="C23" s="15" t="s">
        <v>12</v>
      </c>
      <c r="D23" s="15">
        <v>1</v>
      </c>
      <c r="E23" s="24"/>
      <c r="F23" s="25">
        <f t="shared" si="2"/>
        <v>0</v>
      </c>
      <c r="G23" s="55"/>
    </row>
    <row r="24" spans="1:7" ht="30" customHeight="1" x14ac:dyDescent="0.35">
      <c r="A24" s="19">
        <v>2</v>
      </c>
      <c r="B24" s="20" t="s">
        <v>123</v>
      </c>
      <c r="C24" s="15"/>
      <c r="D24" s="15"/>
      <c r="E24" s="21"/>
      <c r="F24" s="25">
        <f>SUM(F25:F33,F45,F58,F69:F74)</f>
        <v>0</v>
      </c>
      <c r="G24" s="55"/>
    </row>
    <row r="25" spans="1:7" ht="30" customHeight="1" x14ac:dyDescent="0.35">
      <c r="A25" s="8" t="s">
        <v>14</v>
      </c>
      <c r="B25" s="23" t="s">
        <v>15</v>
      </c>
      <c r="C25" s="15" t="s">
        <v>16</v>
      </c>
      <c r="D25" s="15">
        <v>1</v>
      </c>
      <c r="E25" s="24"/>
      <c r="F25" s="25">
        <f t="shared" ref="F25:F73" si="3">E25*D25</f>
        <v>0</v>
      </c>
      <c r="G25" s="55"/>
    </row>
    <row r="26" spans="1:7" ht="30" customHeight="1" x14ac:dyDescent="0.35">
      <c r="A26" s="8" t="s">
        <v>17</v>
      </c>
      <c r="B26" s="23" t="s">
        <v>18</v>
      </c>
      <c r="C26" s="15" t="s">
        <v>16</v>
      </c>
      <c r="D26" s="15">
        <v>1</v>
      </c>
      <c r="E26" s="24"/>
      <c r="F26" s="25">
        <f t="shared" si="3"/>
        <v>0</v>
      </c>
      <c r="G26" s="55"/>
    </row>
    <row r="27" spans="1:7" ht="30" customHeight="1" x14ac:dyDescent="0.35">
      <c r="A27" s="8" t="s">
        <v>19</v>
      </c>
      <c r="B27" s="23" t="s">
        <v>20</v>
      </c>
      <c r="C27" s="15" t="s">
        <v>16</v>
      </c>
      <c r="D27" s="15">
        <v>1</v>
      </c>
      <c r="E27" s="24"/>
      <c r="F27" s="25">
        <f t="shared" si="3"/>
        <v>0</v>
      </c>
      <c r="G27" s="55"/>
    </row>
    <row r="28" spans="1:7" ht="30" customHeight="1" x14ac:dyDescent="0.35">
      <c r="A28" s="8" t="s">
        <v>21</v>
      </c>
      <c r="B28" s="23" t="s">
        <v>22</v>
      </c>
      <c r="C28" s="15" t="s">
        <v>16</v>
      </c>
      <c r="D28" s="15">
        <v>1</v>
      </c>
      <c r="E28" s="24"/>
      <c r="F28" s="25">
        <f t="shared" si="3"/>
        <v>0</v>
      </c>
      <c r="G28" s="55"/>
    </row>
    <row r="29" spans="1:7" ht="30" customHeight="1" x14ac:dyDescent="0.35">
      <c r="A29" s="8" t="s">
        <v>23</v>
      </c>
      <c r="B29" s="23" t="s">
        <v>24</v>
      </c>
      <c r="C29" s="15" t="s">
        <v>16</v>
      </c>
      <c r="D29" s="15">
        <v>1</v>
      </c>
      <c r="E29" s="24"/>
      <c r="F29" s="25">
        <f t="shared" si="3"/>
        <v>0</v>
      </c>
      <c r="G29" s="55"/>
    </row>
    <row r="30" spans="1:7" ht="30" customHeight="1" x14ac:dyDescent="0.35">
      <c r="A30" s="8" t="s">
        <v>25</v>
      </c>
      <c r="B30" s="23" t="s">
        <v>26</v>
      </c>
      <c r="C30" s="15" t="s">
        <v>16</v>
      </c>
      <c r="D30" s="15">
        <v>1</v>
      </c>
      <c r="E30" s="24"/>
      <c r="F30" s="25">
        <f t="shared" si="3"/>
        <v>0</v>
      </c>
      <c r="G30" s="55"/>
    </row>
    <row r="31" spans="1:7" ht="30" customHeight="1" x14ac:dyDescent="0.35">
      <c r="A31" s="8" t="s">
        <v>27</v>
      </c>
      <c r="B31" s="23" t="s">
        <v>28</v>
      </c>
      <c r="C31" s="15" t="s">
        <v>16</v>
      </c>
      <c r="D31" s="15">
        <v>1</v>
      </c>
      <c r="E31" s="24"/>
      <c r="F31" s="25">
        <f t="shared" si="3"/>
        <v>0</v>
      </c>
      <c r="G31" s="55"/>
    </row>
    <row r="32" spans="1:7" ht="30" customHeight="1" x14ac:dyDescent="0.35">
      <c r="A32" s="8" t="s">
        <v>29</v>
      </c>
      <c r="B32" s="23" t="s">
        <v>30</v>
      </c>
      <c r="C32" s="15" t="s">
        <v>16</v>
      </c>
      <c r="D32" s="15">
        <v>1</v>
      </c>
      <c r="E32" s="24"/>
      <c r="F32" s="25">
        <f t="shared" si="3"/>
        <v>0</v>
      </c>
      <c r="G32" s="55"/>
    </row>
    <row r="33" spans="1:7" ht="30" customHeight="1" x14ac:dyDescent="0.35">
      <c r="A33" s="8" t="s">
        <v>31</v>
      </c>
      <c r="B33" s="23" t="s">
        <v>128</v>
      </c>
      <c r="C33" s="15"/>
      <c r="D33" s="15"/>
      <c r="E33" s="21"/>
      <c r="F33" s="25">
        <f>SUM(F34:F44)</f>
        <v>0</v>
      </c>
      <c r="G33" s="59"/>
    </row>
    <row r="34" spans="1:7" ht="30" customHeight="1" x14ac:dyDescent="0.35">
      <c r="A34" s="8" t="s">
        <v>32</v>
      </c>
      <c r="B34" s="26" t="s">
        <v>33</v>
      </c>
      <c r="C34" s="27" t="s">
        <v>16</v>
      </c>
      <c r="D34" s="27">
        <v>1</v>
      </c>
      <c r="E34" s="24"/>
      <c r="F34" s="25">
        <f t="shared" si="3"/>
        <v>0</v>
      </c>
      <c r="G34" s="59"/>
    </row>
    <row r="35" spans="1:7" ht="30" customHeight="1" x14ac:dyDescent="0.35">
      <c r="A35" s="8" t="s">
        <v>34</v>
      </c>
      <c r="B35" s="26" t="s">
        <v>35</v>
      </c>
      <c r="C35" s="27" t="s">
        <v>16</v>
      </c>
      <c r="D35" s="27">
        <v>1</v>
      </c>
      <c r="E35" s="24"/>
      <c r="F35" s="25">
        <f t="shared" si="3"/>
        <v>0</v>
      </c>
      <c r="G35" s="59"/>
    </row>
    <row r="36" spans="1:7" ht="30" customHeight="1" x14ac:dyDescent="0.35">
      <c r="A36" s="8" t="s">
        <v>36</v>
      </c>
      <c r="B36" s="26" t="s">
        <v>37</v>
      </c>
      <c r="C36" s="27" t="s">
        <v>16</v>
      </c>
      <c r="D36" s="27">
        <v>1</v>
      </c>
      <c r="E36" s="24"/>
      <c r="F36" s="25">
        <f t="shared" si="3"/>
        <v>0</v>
      </c>
      <c r="G36" s="59"/>
    </row>
    <row r="37" spans="1:7" ht="30" customHeight="1" x14ac:dyDescent="0.35">
      <c r="A37" s="8" t="s">
        <v>38</v>
      </c>
      <c r="B37" s="26" t="s">
        <v>39</v>
      </c>
      <c r="C37" s="27" t="s">
        <v>16</v>
      </c>
      <c r="D37" s="27">
        <v>1</v>
      </c>
      <c r="E37" s="24"/>
      <c r="F37" s="25">
        <f t="shared" si="3"/>
        <v>0</v>
      </c>
      <c r="G37" s="59"/>
    </row>
    <row r="38" spans="1:7" ht="30" customHeight="1" x14ac:dyDescent="0.35">
      <c r="A38" s="8" t="s">
        <v>40</v>
      </c>
      <c r="B38" s="26" t="s">
        <v>41</v>
      </c>
      <c r="C38" s="27" t="s">
        <v>16</v>
      </c>
      <c r="D38" s="27">
        <v>1</v>
      </c>
      <c r="E38" s="24"/>
      <c r="F38" s="25">
        <f t="shared" si="3"/>
        <v>0</v>
      </c>
      <c r="G38" s="59"/>
    </row>
    <row r="39" spans="1:7" ht="30" customHeight="1" x14ac:dyDescent="0.35">
      <c r="A39" s="8" t="s">
        <v>42</v>
      </c>
      <c r="B39" s="26" t="s">
        <v>43</v>
      </c>
      <c r="C39" s="27" t="s">
        <v>16</v>
      </c>
      <c r="D39" s="27">
        <v>1</v>
      </c>
      <c r="E39" s="24"/>
      <c r="F39" s="25">
        <f t="shared" si="3"/>
        <v>0</v>
      </c>
      <c r="G39" s="59"/>
    </row>
    <row r="40" spans="1:7" ht="30" customHeight="1" x14ac:dyDescent="0.35">
      <c r="A40" s="8" t="s">
        <v>44</v>
      </c>
      <c r="B40" s="26" t="s">
        <v>45</v>
      </c>
      <c r="C40" s="27" t="s">
        <v>16</v>
      </c>
      <c r="D40" s="27">
        <v>1</v>
      </c>
      <c r="E40" s="24"/>
      <c r="F40" s="25">
        <f t="shared" si="3"/>
        <v>0</v>
      </c>
      <c r="G40" s="59"/>
    </row>
    <row r="41" spans="1:7" ht="30" customHeight="1" x14ac:dyDescent="0.35">
      <c r="A41" s="8" t="s">
        <v>46</v>
      </c>
      <c r="B41" s="26" t="s">
        <v>159</v>
      </c>
      <c r="C41" s="27" t="s">
        <v>16</v>
      </c>
      <c r="D41" s="27">
        <v>1</v>
      </c>
      <c r="E41" s="24"/>
      <c r="F41" s="25">
        <f t="shared" si="3"/>
        <v>0</v>
      </c>
      <c r="G41" s="59"/>
    </row>
    <row r="42" spans="1:7" ht="30" customHeight="1" x14ac:dyDescent="0.35">
      <c r="A42" s="8" t="s">
        <v>47</v>
      </c>
      <c r="B42" s="26" t="s">
        <v>160</v>
      </c>
      <c r="C42" s="27" t="s">
        <v>16</v>
      </c>
      <c r="D42" s="27">
        <v>1</v>
      </c>
      <c r="E42" s="24"/>
      <c r="F42" s="25">
        <f t="shared" si="3"/>
        <v>0</v>
      </c>
      <c r="G42" s="59"/>
    </row>
    <row r="43" spans="1:7" ht="30" customHeight="1" x14ac:dyDescent="0.35">
      <c r="A43" s="8" t="s">
        <v>48</v>
      </c>
      <c r="B43" s="26" t="s">
        <v>147</v>
      </c>
      <c r="C43" s="27" t="s">
        <v>16</v>
      </c>
      <c r="D43" s="27">
        <v>1</v>
      </c>
      <c r="E43" s="24"/>
      <c r="F43" s="25">
        <f t="shared" si="3"/>
        <v>0</v>
      </c>
      <c r="G43" s="59"/>
    </row>
    <row r="44" spans="1:7" ht="30" customHeight="1" x14ac:dyDescent="0.35">
      <c r="A44" s="8" t="s">
        <v>49</v>
      </c>
      <c r="B44" s="26" t="s">
        <v>148</v>
      </c>
      <c r="C44" s="27" t="s">
        <v>16</v>
      </c>
      <c r="D44" s="27">
        <v>1</v>
      </c>
      <c r="E44" s="24"/>
      <c r="F44" s="25">
        <f t="shared" si="3"/>
        <v>0</v>
      </c>
      <c r="G44" s="59"/>
    </row>
    <row r="45" spans="1:7" ht="30" customHeight="1" x14ac:dyDescent="0.35">
      <c r="A45" s="8" t="s">
        <v>50</v>
      </c>
      <c r="B45" s="23" t="s">
        <v>129</v>
      </c>
      <c r="C45" s="15"/>
      <c r="D45" s="15"/>
      <c r="E45" s="21"/>
      <c r="F45" s="25">
        <f>SUM(F46:F57)</f>
        <v>0</v>
      </c>
      <c r="G45" s="59"/>
    </row>
    <row r="46" spans="1:7" ht="30" customHeight="1" x14ac:dyDescent="0.35">
      <c r="A46" s="8" t="s">
        <v>51</v>
      </c>
      <c r="B46" s="26" t="s">
        <v>52</v>
      </c>
      <c r="C46" s="27" t="s">
        <v>16</v>
      </c>
      <c r="D46" s="27">
        <v>1</v>
      </c>
      <c r="E46" s="24"/>
      <c r="F46" s="25">
        <f t="shared" si="3"/>
        <v>0</v>
      </c>
      <c r="G46" s="59"/>
    </row>
    <row r="47" spans="1:7" ht="30" customHeight="1" x14ac:dyDescent="0.35">
      <c r="A47" s="8" t="s">
        <v>53</v>
      </c>
      <c r="B47" s="26" t="s">
        <v>54</v>
      </c>
      <c r="C47" s="27" t="s">
        <v>16</v>
      </c>
      <c r="D47" s="27">
        <v>1</v>
      </c>
      <c r="E47" s="24"/>
      <c r="F47" s="25">
        <f t="shared" si="3"/>
        <v>0</v>
      </c>
      <c r="G47" s="59"/>
    </row>
    <row r="48" spans="1:7" ht="30" customHeight="1" x14ac:dyDescent="0.35">
      <c r="A48" s="8" t="s">
        <v>55</v>
      </c>
      <c r="B48" s="26" t="s">
        <v>56</v>
      </c>
      <c r="C48" s="27" t="s">
        <v>16</v>
      </c>
      <c r="D48" s="27">
        <v>1</v>
      </c>
      <c r="E48" s="24"/>
      <c r="F48" s="25">
        <f t="shared" si="3"/>
        <v>0</v>
      </c>
      <c r="G48" s="59"/>
    </row>
    <row r="49" spans="1:7" ht="30" customHeight="1" x14ac:dyDescent="0.35">
      <c r="A49" s="8" t="s">
        <v>57</v>
      </c>
      <c r="B49" s="26" t="s">
        <v>58</v>
      </c>
      <c r="C49" s="27" t="s">
        <v>16</v>
      </c>
      <c r="D49" s="27">
        <v>1</v>
      </c>
      <c r="E49" s="24"/>
      <c r="F49" s="25">
        <f t="shared" si="3"/>
        <v>0</v>
      </c>
      <c r="G49" s="59"/>
    </row>
    <row r="50" spans="1:7" ht="30" customHeight="1" x14ac:dyDescent="0.35">
      <c r="A50" s="8" t="s">
        <v>59</v>
      </c>
      <c r="B50" s="26" t="s">
        <v>60</v>
      </c>
      <c r="C50" s="27" t="s">
        <v>16</v>
      </c>
      <c r="D50" s="27">
        <v>1</v>
      </c>
      <c r="E50" s="24"/>
      <c r="F50" s="25">
        <f t="shared" si="3"/>
        <v>0</v>
      </c>
      <c r="G50" s="59"/>
    </row>
    <row r="51" spans="1:7" ht="30" customHeight="1" x14ac:dyDescent="0.35">
      <c r="A51" s="8" t="s">
        <v>61</v>
      </c>
      <c r="B51" s="26" t="s">
        <v>62</v>
      </c>
      <c r="C51" s="27" t="s">
        <v>16</v>
      </c>
      <c r="D51" s="27">
        <v>1</v>
      </c>
      <c r="E51" s="24"/>
      <c r="F51" s="25">
        <f t="shared" si="3"/>
        <v>0</v>
      </c>
      <c r="G51" s="59"/>
    </row>
    <row r="52" spans="1:7" ht="30" customHeight="1" x14ac:dyDescent="0.35">
      <c r="A52" s="8" t="s">
        <v>63</v>
      </c>
      <c r="B52" s="26" t="s">
        <v>64</v>
      </c>
      <c r="C52" s="27" t="s">
        <v>16</v>
      </c>
      <c r="D52" s="27">
        <v>1</v>
      </c>
      <c r="E52" s="24"/>
      <c r="F52" s="25">
        <f t="shared" si="3"/>
        <v>0</v>
      </c>
      <c r="G52" s="59"/>
    </row>
    <row r="53" spans="1:7" ht="30" customHeight="1" x14ac:dyDescent="0.35">
      <c r="A53" s="8" t="s">
        <v>65</v>
      </c>
      <c r="B53" s="26" t="s">
        <v>66</v>
      </c>
      <c r="C53" s="27" t="s">
        <v>16</v>
      </c>
      <c r="D53" s="27">
        <v>1</v>
      </c>
      <c r="E53" s="24"/>
      <c r="F53" s="25">
        <f t="shared" si="3"/>
        <v>0</v>
      </c>
      <c r="G53" s="59"/>
    </row>
    <row r="54" spans="1:7" ht="30" customHeight="1" x14ac:dyDescent="0.35">
      <c r="A54" s="8" t="s">
        <v>67</v>
      </c>
      <c r="B54" s="26" t="s">
        <v>155</v>
      </c>
      <c r="C54" s="27" t="s">
        <v>16</v>
      </c>
      <c r="D54" s="27">
        <v>1</v>
      </c>
      <c r="E54" s="24"/>
      <c r="F54" s="25">
        <f t="shared" si="3"/>
        <v>0</v>
      </c>
      <c r="G54" s="59"/>
    </row>
    <row r="55" spans="1:7" ht="30" customHeight="1" x14ac:dyDescent="0.35">
      <c r="A55" s="8" t="s">
        <v>68</v>
      </c>
      <c r="B55" s="26" t="s">
        <v>156</v>
      </c>
      <c r="C55" s="27" t="s">
        <v>16</v>
      </c>
      <c r="D55" s="27">
        <v>1</v>
      </c>
      <c r="E55" s="24"/>
      <c r="F55" s="25">
        <f t="shared" si="3"/>
        <v>0</v>
      </c>
      <c r="G55" s="59"/>
    </row>
    <row r="56" spans="1:7" ht="30" customHeight="1" x14ac:dyDescent="0.35">
      <c r="A56" s="8" t="s">
        <v>69</v>
      </c>
      <c r="B56" s="26" t="s">
        <v>157</v>
      </c>
      <c r="C56" s="27" t="s">
        <v>16</v>
      </c>
      <c r="D56" s="27">
        <v>1</v>
      </c>
      <c r="E56" s="24"/>
      <c r="F56" s="25">
        <f t="shared" si="3"/>
        <v>0</v>
      </c>
      <c r="G56" s="59"/>
    </row>
    <row r="57" spans="1:7" ht="30" customHeight="1" x14ac:dyDescent="0.35">
      <c r="A57" s="8" t="s">
        <v>70</v>
      </c>
      <c r="B57" s="26" t="s">
        <v>158</v>
      </c>
      <c r="C57" s="27" t="s">
        <v>16</v>
      </c>
      <c r="D57" s="27">
        <v>1</v>
      </c>
      <c r="E57" s="24"/>
      <c r="F57" s="25">
        <f t="shared" si="3"/>
        <v>0</v>
      </c>
      <c r="G57" s="59"/>
    </row>
    <row r="58" spans="1:7" ht="30" customHeight="1" x14ac:dyDescent="0.35">
      <c r="A58" s="8" t="s">
        <v>71</v>
      </c>
      <c r="B58" s="23" t="s">
        <v>130</v>
      </c>
      <c r="C58" s="15"/>
      <c r="D58" s="15"/>
      <c r="E58" s="21"/>
      <c r="F58" s="25">
        <f>SUM(F59:F68)</f>
        <v>0</v>
      </c>
      <c r="G58" s="54"/>
    </row>
    <row r="59" spans="1:7" ht="30" customHeight="1" x14ac:dyDescent="0.35">
      <c r="A59" s="8" t="s">
        <v>72</v>
      </c>
      <c r="B59" s="26" t="s">
        <v>73</v>
      </c>
      <c r="C59" s="27" t="s">
        <v>16</v>
      </c>
      <c r="D59" s="27">
        <v>1</v>
      </c>
      <c r="E59" s="24"/>
      <c r="F59" s="25">
        <f t="shared" si="3"/>
        <v>0</v>
      </c>
      <c r="G59" s="59"/>
    </row>
    <row r="60" spans="1:7" ht="30" customHeight="1" x14ac:dyDescent="0.35">
      <c r="A60" s="8" t="s">
        <v>74</v>
      </c>
      <c r="B60" s="26" t="s">
        <v>75</v>
      </c>
      <c r="C60" s="27" t="s">
        <v>16</v>
      </c>
      <c r="D60" s="27">
        <v>1</v>
      </c>
      <c r="E60" s="24"/>
      <c r="F60" s="25">
        <f t="shared" si="3"/>
        <v>0</v>
      </c>
      <c r="G60" s="59"/>
    </row>
    <row r="61" spans="1:7" ht="30" customHeight="1" x14ac:dyDescent="0.35">
      <c r="A61" s="8" t="s">
        <v>76</v>
      </c>
      <c r="B61" s="26" t="s">
        <v>77</v>
      </c>
      <c r="C61" s="27" t="s">
        <v>16</v>
      </c>
      <c r="D61" s="27">
        <v>1</v>
      </c>
      <c r="E61" s="24"/>
      <c r="F61" s="25">
        <f t="shared" si="3"/>
        <v>0</v>
      </c>
      <c r="G61" s="59"/>
    </row>
    <row r="62" spans="1:7" ht="30" customHeight="1" x14ac:dyDescent="0.35">
      <c r="A62" s="8" t="s">
        <v>78</v>
      </c>
      <c r="B62" s="26" t="s">
        <v>79</v>
      </c>
      <c r="C62" s="27" t="s">
        <v>16</v>
      </c>
      <c r="D62" s="27">
        <v>1</v>
      </c>
      <c r="E62" s="24"/>
      <c r="F62" s="25">
        <f t="shared" si="3"/>
        <v>0</v>
      </c>
      <c r="G62" s="59"/>
    </row>
    <row r="63" spans="1:7" ht="30" customHeight="1" x14ac:dyDescent="0.35">
      <c r="A63" s="8" t="s">
        <v>80</v>
      </c>
      <c r="B63" s="26" t="s">
        <v>81</v>
      </c>
      <c r="C63" s="27" t="s">
        <v>16</v>
      </c>
      <c r="D63" s="27">
        <v>1</v>
      </c>
      <c r="E63" s="24"/>
      <c r="F63" s="25">
        <f t="shared" si="3"/>
        <v>0</v>
      </c>
      <c r="G63" s="59"/>
    </row>
    <row r="64" spans="1:7" ht="30" customHeight="1" x14ac:dyDescent="0.35">
      <c r="A64" s="8" t="s">
        <v>82</v>
      </c>
      <c r="B64" s="26" t="s">
        <v>83</v>
      </c>
      <c r="C64" s="27" t="s">
        <v>16</v>
      </c>
      <c r="D64" s="27">
        <v>1</v>
      </c>
      <c r="E64" s="24"/>
      <c r="F64" s="25">
        <f t="shared" si="3"/>
        <v>0</v>
      </c>
      <c r="G64" s="59"/>
    </row>
    <row r="65" spans="1:7" ht="30" customHeight="1" x14ac:dyDescent="0.35">
      <c r="A65" s="8" t="s">
        <v>84</v>
      </c>
      <c r="B65" s="26" t="s">
        <v>170</v>
      </c>
      <c r="C65" s="27" t="s">
        <v>16</v>
      </c>
      <c r="D65" s="27">
        <v>1</v>
      </c>
      <c r="E65" s="24"/>
      <c r="F65" s="25">
        <f t="shared" si="3"/>
        <v>0</v>
      </c>
      <c r="G65" s="59"/>
    </row>
    <row r="66" spans="1:7" ht="30" customHeight="1" x14ac:dyDescent="0.35">
      <c r="A66" s="8" t="s">
        <v>85</v>
      </c>
      <c r="B66" s="26" t="s">
        <v>164</v>
      </c>
      <c r="C66" s="27" t="s">
        <v>16</v>
      </c>
      <c r="D66" s="27">
        <v>1</v>
      </c>
      <c r="E66" s="24"/>
      <c r="F66" s="25">
        <f t="shared" si="3"/>
        <v>0</v>
      </c>
      <c r="G66" s="59"/>
    </row>
    <row r="67" spans="1:7" ht="30" customHeight="1" x14ac:dyDescent="0.35">
      <c r="A67" s="8" t="s">
        <v>86</v>
      </c>
      <c r="B67" s="26" t="s">
        <v>165</v>
      </c>
      <c r="C67" s="27" t="s">
        <v>16</v>
      </c>
      <c r="D67" s="27">
        <v>1</v>
      </c>
      <c r="E67" s="24"/>
      <c r="F67" s="25">
        <f t="shared" si="3"/>
        <v>0</v>
      </c>
      <c r="G67" s="59"/>
    </row>
    <row r="68" spans="1:7" ht="30" customHeight="1" x14ac:dyDescent="0.35">
      <c r="A68" s="8" t="s">
        <v>87</v>
      </c>
      <c r="B68" s="26" t="s">
        <v>166</v>
      </c>
      <c r="C68" s="27" t="s">
        <v>16</v>
      </c>
      <c r="D68" s="27">
        <v>1</v>
      </c>
      <c r="E68" s="24"/>
      <c r="F68" s="25">
        <f t="shared" si="3"/>
        <v>0</v>
      </c>
      <c r="G68" s="59"/>
    </row>
    <row r="69" spans="1:7" ht="30" customHeight="1" x14ac:dyDescent="0.35">
      <c r="A69" s="8" t="s">
        <v>88</v>
      </c>
      <c r="B69" s="23" t="s">
        <v>89</v>
      </c>
      <c r="C69" s="15" t="s">
        <v>16</v>
      </c>
      <c r="D69" s="15">
        <v>1</v>
      </c>
      <c r="E69" s="24"/>
      <c r="F69" s="25">
        <f t="shared" si="3"/>
        <v>0</v>
      </c>
      <c r="G69" s="55"/>
    </row>
    <row r="70" spans="1:7" ht="30" customHeight="1" x14ac:dyDescent="0.35">
      <c r="A70" s="8" t="s">
        <v>90</v>
      </c>
      <c r="B70" s="23" t="s">
        <v>91</v>
      </c>
      <c r="C70" s="15" t="s">
        <v>16</v>
      </c>
      <c r="D70" s="15">
        <v>1</v>
      </c>
      <c r="E70" s="24"/>
      <c r="F70" s="25">
        <f t="shared" si="3"/>
        <v>0</v>
      </c>
      <c r="G70" s="55"/>
    </row>
    <row r="71" spans="1:7" ht="30" customHeight="1" x14ac:dyDescent="0.35">
      <c r="A71" s="8" t="s">
        <v>92</v>
      </c>
      <c r="B71" s="23" t="s">
        <v>93</v>
      </c>
      <c r="C71" s="15" t="s">
        <v>16</v>
      </c>
      <c r="D71" s="15">
        <v>1</v>
      </c>
      <c r="E71" s="24"/>
      <c r="F71" s="25">
        <f t="shared" si="3"/>
        <v>0</v>
      </c>
      <c r="G71" s="55"/>
    </row>
    <row r="72" spans="1:7" ht="30" customHeight="1" x14ac:dyDescent="0.35">
      <c r="A72" s="8" t="s">
        <v>94</v>
      </c>
      <c r="B72" s="23" t="s">
        <v>95</v>
      </c>
      <c r="C72" s="15" t="s">
        <v>16</v>
      </c>
      <c r="D72" s="15">
        <v>1</v>
      </c>
      <c r="E72" s="24"/>
      <c r="F72" s="25">
        <f t="shared" si="3"/>
        <v>0</v>
      </c>
      <c r="G72" s="55"/>
    </row>
    <row r="73" spans="1:7" ht="30" customHeight="1" x14ac:dyDescent="0.35">
      <c r="A73" s="8" t="s">
        <v>96</v>
      </c>
      <c r="B73" s="23" t="s">
        <v>97</v>
      </c>
      <c r="C73" s="15" t="s">
        <v>16</v>
      </c>
      <c r="D73" s="15">
        <v>1</v>
      </c>
      <c r="E73" s="24"/>
      <c r="F73" s="25">
        <f t="shared" si="3"/>
        <v>0</v>
      </c>
      <c r="G73" s="55"/>
    </row>
    <row r="74" spans="1:7" ht="30" customHeight="1" x14ac:dyDescent="0.35">
      <c r="A74" s="8" t="s">
        <v>98</v>
      </c>
      <c r="B74" s="23" t="s">
        <v>99</v>
      </c>
      <c r="C74" s="15" t="s">
        <v>16</v>
      </c>
      <c r="D74" s="15">
        <v>1</v>
      </c>
      <c r="E74" s="24"/>
      <c r="F74" s="25">
        <f>E74*D74</f>
        <v>0</v>
      </c>
      <c r="G74" s="55"/>
    </row>
    <row r="75" spans="1:7" ht="30" customHeight="1" x14ac:dyDescent="0.35">
      <c r="A75" s="28" t="s">
        <v>167</v>
      </c>
      <c r="B75" s="20" t="s">
        <v>126</v>
      </c>
      <c r="C75" s="15"/>
      <c r="D75" s="15"/>
      <c r="E75" s="21"/>
      <c r="F75" s="42">
        <f>SUM(F76:F96)</f>
        <v>0</v>
      </c>
      <c r="G75" s="56"/>
    </row>
    <row r="76" spans="1:7" ht="30" customHeight="1" outlineLevel="1" x14ac:dyDescent="0.35">
      <c r="A76" s="8" t="s">
        <v>100</v>
      </c>
      <c r="B76" s="23" t="s">
        <v>73</v>
      </c>
      <c r="C76" s="15" t="s">
        <v>101</v>
      </c>
      <c r="D76" s="15">
        <v>1</v>
      </c>
      <c r="E76" s="24"/>
      <c r="F76" s="42">
        <f t="shared" ref="F76:F96" si="4">E77*D77</f>
        <v>0</v>
      </c>
      <c r="G76" s="56"/>
    </row>
    <row r="77" spans="1:7" ht="30" customHeight="1" outlineLevel="1" x14ac:dyDescent="0.35">
      <c r="A77" s="8" t="s">
        <v>102</v>
      </c>
      <c r="B77" s="23" t="s">
        <v>75</v>
      </c>
      <c r="C77" s="15" t="s">
        <v>101</v>
      </c>
      <c r="D77" s="15">
        <v>1</v>
      </c>
      <c r="E77" s="24"/>
      <c r="F77" s="42">
        <f t="shared" si="4"/>
        <v>0</v>
      </c>
      <c r="G77" s="56"/>
    </row>
    <row r="78" spans="1:7" ht="30" customHeight="1" outlineLevel="1" x14ac:dyDescent="0.35">
      <c r="A78" s="8" t="s">
        <v>103</v>
      </c>
      <c r="B78" s="23" t="s">
        <v>77</v>
      </c>
      <c r="C78" s="15" t="s">
        <v>101</v>
      </c>
      <c r="D78" s="15">
        <v>1</v>
      </c>
      <c r="E78" s="24"/>
      <c r="F78" s="42">
        <f t="shared" si="4"/>
        <v>0</v>
      </c>
      <c r="G78" s="56"/>
    </row>
    <row r="79" spans="1:7" ht="30" customHeight="1" outlineLevel="1" x14ac:dyDescent="0.35">
      <c r="A79" s="8" t="s">
        <v>104</v>
      </c>
      <c r="B79" s="23" t="s">
        <v>79</v>
      </c>
      <c r="C79" s="15" t="s">
        <v>101</v>
      </c>
      <c r="D79" s="15">
        <v>1</v>
      </c>
      <c r="E79" s="24"/>
      <c r="F79" s="42">
        <f t="shared" si="4"/>
        <v>0</v>
      </c>
      <c r="G79" s="56"/>
    </row>
    <row r="80" spans="1:7" ht="30" customHeight="1" outlineLevel="1" x14ac:dyDescent="0.35">
      <c r="A80" s="8" t="s">
        <v>105</v>
      </c>
      <c r="B80" s="23" t="s">
        <v>81</v>
      </c>
      <c r="C80" s="15" t="s">
        <v>101</v>
      </c>
      <c r="D80" s="15">
        <v>1</v>
      </c>
      <c r="E80" s="24"/>
      <c r="F80" s="42">
        <f t="shared" si="4"/>
        <v>0</v>
      </c>
      <c r="G80" s="56"/>
    </row>
    <row r="81" spans="1:7" ht="30" customHeight="1" outlineLevel="1" x14ac:dyDescent="0.35">
      <c r="A81" s="8" t="s">
        <v>106</v>
      </c>
      <c r="B81" s="23" t="s">
        <v>83</v>
      </c>
      <c r="C81" s="15" t="s">
        <v>101</v>
      </c>
      <c r="D81" s="15">
        <v>1</v>
      </c>
      <c r="E81" s="24"/>
      <c r="F81" s="42">
        <f t="shared" si="4"/>
        <v>0</v>
      </c>
      <c r="G81" s="56"/>
    </row>
    <row r="82" spans="1:7" ht="30" customHeight="1" outlineLevel="1" x14ac:dyDescent="0.35">
      <c r="A82" s="8" t="s">
        <v>107</v>
      </c>
      <c r="B82" s="23" t="s">
        <v>52</v>
      </c>
      <c r="C82" s="15" t="s">
        <v>101</v>
      </c>
      <c r="D82" s="15">
        <v>1</v>
      </c>
      <c r="E82" s="24"/>
      <c r="F82" s="42">
        <f t="shared" si="4"/>
        <v>0</v>
      </c>
      <c r="G82" s="56"/>
    </row>
    <row r="83" spans="1:7" ht="30" customHeight="1" outlineLevel="1" x14ac:dyDescent="0.35">
      <c r="A83" s="8" t="s">
        <v>108</v>
      </c>
      <c r="B83" s="23" t="s">
        <v>54</v>
      </c>
      <c r="C83" s="15" t="s">
        <v>101</v>
      </c>
      <c r="D83" s="15">
        <v>1</v>
      </c>
      <c r="E83" s="24"/>
      <c r="F83" s="42">
        <f t="shared" si="4"/>
        <v>0</v>
      </c>
      <c r="G83" s="56"/>
    </row>
    <row r="84" spans="1:7" ht="30" customHeight="1" outlineLevel="1" x14ac:dyDescent="0.35">
      <c r="A84" s="8" t="s">
        <v>109</v>
      </c>
      <c r="B84" s="23" t="s">
        <v>172</v>
      </c>
      <c r="C84" s="15" t="s">
        <v>110</v>
      </c>
      <c r="D84" s="15">
        <v>1</v>
      </c>
      <c r="E84" s="24"/>
      <c r="F84" s="42">
        <f t="shared" si="4"/>
        <v>0</v>
      </c>
      <c r="G84" s="56"/>
    </row>
    <row r="85" spans="1:7" ht="30" customHeight="1" outlineLevel="1" x14ac:dyDescent="0.35">
      <c r="A85" s="8" t="s">
        <v>111</v>
      </c>
      <c r="B85" s="23" t="s">
        <v>58</v>
      </c>
      <c r="C85" s="15" t="s">
        <v>101</v>
      </c>
      <c r="D85" s="15">
        <v>1</v>
      </c>
      <c r="E85" s="24"/>
      <c r="F85" s="42">
        <f t="shared" si="4"/>
        <v>0</v>
      </c>
      <c r="G85" s="56"/>
    </row>
    <row r="86" spans="1:7" ht="30" customHeight="1" outlineLevel="1" x14ac:dyDescent="0.35">
      <c r="A86" s="8" t="s">
        <v>112</v>
      </c>
      <c r="B86" s="23" t="s">
        <v>60</v>
      </c>
      <c r="C86" s="15" t="s">
        <v>101</v>
      </c>
      <c r="D86" s="15">
        <v>1</v>
      </c>
      <c r="E86" s="24"/>
      <c r="F86" s="42">
        <f t="shared" si="4"/>
        <v>0</v>
      </c>
      <c r="G86" s="56"/>
    </row>
    <row r="87" spans="1:7" ht="30" customHeight="1" outlineLevel="1" x14ac:dyDescent="0.35">
      <c r="A87" s="8" t="s">
        <v>113</v>
      </c>
      <c r="B87" s="23" t="s">
        <v>173</v>
      </c>
      <c r="C87" s="15" t="s">
        <v>110</v>
      </c>
      <c r="D87" s="15">
        <v>1</v>
      </c>
      <c r="E87" s="24"/>
      <c r="F87" s="42">
        <f t="shared" si="4"/>
        <v>0</v>
      </c>
      <c r="G87" s="56"/>
    </row>
    <row r="88" spans="1:7" ht="30" customHeight="1" outlineLevel="1" x14ac:dyDescent="0.35">
      <c r="A88" s="8" t="s">
        <v>114</v>
      </c>
      <c r="B88" s="23" t="s">
        <v>64</v>
      </c>
      <c r="C88" s="15" t="s">
        <v>101</v>
      </c>
      <c r="D88" s="15">
        <v>1</v>
      </c>
      <c r="E88" s="24"/>
      <c r="F88" s="42">
        <f t="shared" si="4"/>
        <v>0</v>
      </c>
      <c r="G88" s="56"/>
    </row>
    <row r="89" spans="1:7" ht="30" customHeight="1" outlineLevel="1" x14ac:dyDescent="0.35">
      <c r="A89" s="8" t="s">
        <v>115</v>
      </c>
      <c r="B89" s="23" t="s">
        <v>66</v>
      </c>
      <c r="C89" s="15" t="s">
        <v>101</v>
      </c>
      <c r="D89" s="15">
        <v>1</v>
      </c>
      <c r="E89" s="24"/>
      <c r="F89" s="42">
        <f t="shared" si="4"/>
        <v>0</v>
      </c>
      <c r="G89" s="56"/>
    </row>
    <row r="90" spans="1:7" ht="30" customHeight="1" outlineLevel="1" x14ac:dyDescent="0.35">
      <c r="A90" s="8" t="s">
        <v>116</v>
      </c>
      <c r="B90" s="23" t="s">
        <v>33</v>
      </c>
      <c r="C90" s="15" t="s">
        <v>101</v>
      </c>
      <c r="D90" s="15">
        <v>1</v>
      </c>
      <c r="E90" s="24"/>
      <c r="F90" s="42">
        <f t="shared" si="4"/>
        <v>0</v>
      </c>
      <c r="G90" s="56"/>
    </row>
    <row r="91" spans="1:7" ht="30" customHeight="1" outlineLevel="1" x14ac:dyDescent="0.35">
      <c r="A91" s="8" t="s">
        <v>117</v>
      </c>
      <c r="B91" s="23" t="s">
        <v>174</v>
      </c>
      <c r="C91" s="15" t="s">
        <v>110</v>
      </c>
      <c r="D91" s="15">
        <v>1</v>
      </c>
      <c r="E91" s="24"/>
      <c r="F91" s="42">
        <f t="shared" si="4"/>
        <v>0</v>
      </c>
      <c r="G91" s="56"/>
    </row>
    <row r="92" spans="1:7" ht="30" customHeight="1" outlineLevel="1" x14ac:dyDescent="0.35">
      <c r="A92" s="8" t="s">
        <v>118</v>
      </c>
      <c r="B92" s="23" t="s">
        <v>175</v>
      </c>
      <c r="C92" s="15" t="s">
        <v>110</v>
      </c>
      <c r="D92" s="15">
        <v>1</v>
      </c>
      <c r="E92" s="24"/>
      <c r="F92" s="42">
        <f t="shared" si="4"/>
        <v>0</v>
      </c>
      <c r="G92" s="56"/>
    </row>
    <row r="93" spans="1:7" ht="30" customHeight="1" outlineLevel="1" x14ac:dyDescent="0.35">
      <c r="A93" s="8" t="s">
        <v>119</v>
      </c>
      <c r="B93" s="23" t="s">
        <v>39</v>
      </c>
      <c r="C93" s="15" t="s">
        <v>101</v>
      </c>
      <c r="D93" s="15">
        <v>1</v>
      </c>
      <c r="E93" s="24"/>
      <c r="F93" s="42">
        <f t="shared" si="4"/>
        <v>0</v>
      </c>
      <c r="G93" s="56"/>
    </row>
    <row r="94" spans="1:7" ht="30" customHeight="1" outlineLevel="1" x14ac:dyDescent="0.35">
      <c r="A94" s="8" t="s">
        <v>120</v>
      </c>
      <c r="B94" s="23" t="s">
        <v>41</v>
      </c>
      <c r="C94" s="15" t="s">
        <v>101</v>
      </c>
      <c r="D94" s="15">
        <v>1</v>
      </c>
      <c r="E94" s="24"/>
      <c r="F94" s="42">
        <f t="shared" si="4"/>
        <v>0</v>
      </c>
      <c r="G94" s="56"/>
    </row>
    <row r="95" spans="1:7" ht="30" customHeight="1" outlineLevel="1" x14ac:dyDescent="0.35">
      <c r="A95" s="8" t="s">
        <v>121</v>
      </c>
      <c r="B95" s="23" t="s">
        <v>43</v>
      </c>
      <c r="C95" s="15" t="s">
        <v>101</v>
      </c>
      <c r="D95" s="15">
        <v>1</v>
      </c>
      <c r="E95" s="24"/>
      <c r="F95" s="42">
        <f t="shared" si="4"/>
        <v>0</v>
      </c>
      <c r="G95" s="56"/>
    </row>
    <row r="96" spans="1:7" ht="30" customHeight="1" outlineLevel="1" x14ac:dyDescent="0.35">
      <c r="A96" s="8" t="s">
        <v>122</v>
      </c>
      <c r="B96" s="23" t="s">
        <v>45</v>
      </c>
      <c r="C96" s="15" t="s">
        <v>101</v>
      </c>
      <c r="D96" s="15">
        <v>1</v>
      </c>
      <c r="E96" s="24"/>
      <c r="F96" s="42">
        <f t="shared" si="4"/>
        <v>0</v>
      </c>
      <c r="G96" s="56"/>
    </row>
    <row r="97" spans="1:8" ht="30" customHeight="1" outlineLevel="1" x14ac:dyDescent="0.35">
      <c r="A97" s="28" t="s">
        <v>168</v>
      </c>
      <c r="B97" s="20" t="s">
        <v>125</v>
      </c>
      <c r="C97" s="15"/>
      <c r="D97" s="15"/>
      <c r="E97" s="21"/>
      <c r="F97" s="43">
        <f>SUM(G33:G68)</f>
        <v>0</v>
      </c>
      <c r="G97" s="57"/>
    </row>
    <row r="98" spans="1:8" s="33" customFormat="1" ht="30" customHeight="1" x14ac:dyDescent="0.35">
      <c r="A98" s="29"/>
      <c r="B98" s="30" t="s">
        <v>180</v>
      </c>
      <c r="C98" s="31"/>
      <c r="D98" s="31"/>
      <c r="E98" s="21"/>
      <c r="F98" s="22">
        <f>F97+F75+F24+F11</f>
        <v>0</v>
      </c>
      <c r="G98" s="54"/>
      <c r="H98" s="32"/>
    </row>
    <row r="99" spans="1:8" ht="22" customHeight="1" x14ac:dyDescent="0.35">
      <c r="A99" s="34"/>
      <c r="B99" s="35"/>
      <c r="C99" s="36"/>
      <c r="D99" s="36"/>
      <c r="E99" s="35"/>
    </row>
    <row r="100" spans="1:8" ht="20.5" customHeight="1" x14ac:dyDescent="0.35">
      <c r="A100" s="346" t="s">
        <v>171</v>
      </c>
      <c r="B100" s="346"/>
      <c r="C100" s="346"/>
      <c r="D100" s="346"/>
      <c r="E100" s="346"/>
      <c r="F100" s="346"/>
      <c r="G100" s="44"/>
    </row>
    <row r="101" spans="1:8" ht="17.5" customHeight="1" x14ac:dyDescent="0.35">
      <c r="A101" s="40" t="s">
        <v>124</v>
      </c>
      <c r="B101" s="38"/>
      <c r="C101" s="38"/>
      <c r="D101" s="38"/>
      <c r="E101" s="38"/>
      <c r="F101" s="38"/>
      <c r="G101" s="44"/>
    </row>
    <row r="102" spans="1:8" ht="65" customHeight="1" x14ac:dyDescent="0.35">
      <c r="A102" s="346" t="s">
        <v>179</v>
      </c>
      <c r="B102" s="346"/>
      <c r="C102" s="346"/>
      <c r="D102" s="346"/>
      <c r="E102" s="346"/>
      <c r="F102" s="346"/>
      <c r="G102" s="44"/>
      <c r="H102" s="39"/>
    </row>
    <row r="103" spans="1:8" ht="62.5" customHeight="1" x14ac:dyDescent="0.35">
      <c r="A103" s="353" t="s">
        <v>181</v>
      </c>
      <c r="B103" s="353"/>
      <c r="C103" s="353"/>
      <c r="D103" s="353"/>
      <c r="E103" s="353"/>
      <c r="F103" s="353"/>
      <c r="G103" s="67" t="s">
        <v>182</v>
      </c>
    </row>
    <row r="104" spans="1:8" ht="45.5" customHeight="1" x14ac:dyDescent="0.35">
      <c r="A104" s="353" t="s">
        <v>176</v>
      </c>
      <c r="B104" s="353"/>
      <c r="C104" s="353"/>
      <c r="D104" s="353"/>
      <c r="E104" s="353"/>
      <c r="F104" s="353"/>
      <c r="G104" s="58"/>
    </row>
    <row r="105" spans="1:8" s="41" customFormat="1" ht="33.5" customHeight="1" x14ac:dyDescent="0.3">
      <c r="A105" s="352" t="s">
        <v>161</v>
      </c>
      <c r="B105" s="352"/>
      <c r="C105" s="352"/>
      <c r="D105" s="352"/>
      <c r="E105" s="352"/>
      <c r="F105" s="352"/>
      <c r="G105" s="49"/>
    </row>
    <row r="106" spans="1:8" ht="26" customHeight="1" x14ac:dyDescent="0.35">
      <c r="A106" s="347" t="s">
        <v>169</v>
      </c>
      <c r="B106" s="347"/>
      <c r="C106" s="347"/>
      <c r="D106" s="347"/>
      <c r="E106" s="347"/>
      <c r="F106" s="347"/>
      <c r="G106" s="45"/>
    </row>
  </sheetData>
  <sheetProtection selectLockedCells="1"/>
  <mergeCells count="10">
    <mergeCell ref="A102:F102"/>
    <mergeCell ref="A106:F106"/>
    <mergeCell ref="A1:B1"/>
    <mergeCell ref="A5:F5"/>
    <mergeCell ref="A6:F6"/>
    <mergeCell ref="E7:F7"/>
    <mergeCell ref="A100:F100"/>
    <mergeCell ref="A105:F105"/>
    <mergeCell ref="A103:F103"/>
    <mergeCell ref="A104:F104"/>
  </mergeCells>
  <printOptions horizontalCentered="1"/>
  <pageMargins left="0.39370078740157483" right="0.39370078740157483" top="0.78740157480314965" bottom="0.39370078740157483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9"/>
  <sheetViews>
    <sheetView tabSelected="1" zoomScale="99" zoomScaleNormal="99" zoomScaleSheetLayoutView="120" workbookViewId="0">
      <selection activeCell="D11" sqref="D11"/>
    </sheetView>
  </sheetViews>
  <sheetFormatPr defaultColWidth="9.1796875" defaultRowHeight="14" x14ac:dyDescent="0.3"/>
  <cols>
    <col min="1" max="1" width="7.54296875" style="77" customWidth="1"/>
    <col min="2" max="2" width="51.81640625" style="94" customWidth="1"/>
    <col min="3" max="3" width="14.453125" style="77" customWidth="1"/>
    <col min="4" max="4" width="13.54296875" style="77" customWidth="1"/>
    <col min="5" max="5" width="26.90625" style="77" customWidth="1"/>
    <col min="6" max="16384" width="9.1796875" style="77"/>
  </cols>
  <sheetData>
    <row r="1" spans="1:5" customFormat="1" ht="14.5" x14ac:dyDescent="0.35">
      <c r="A1" s="5"/>
      <c r="B1" s="5"/>
      <c r="C1" s="6"/>
      <c r="D1" s="6"/>
      <c r="E1" s="345" t="s">
        <v>341</v>
      </c>
    </row>
    <row r="2" spans="1:5" customFormat="1" ht="17.149999999999999" customHeight="1" x14ac:dyDescent="0.35">
      <c r="A2" s="349" t="s">
        <v>323</v>
      </c>
      <c r="B2" s="349"/>
      <c r="C2" s="349"/>
      <c r="D2" s="349"/>
      <c r="E2" s="349"/>
    </row>
    <row r="3" spans="1:5" customFormat="1" ht="36" customHeight="1" x14ac:dyDescent="0.35">
      <c r="A3" s="365" t="s">
        <v>321</v>
      </c>
      <c r="B3" s="365"/>
      <c r="C3" s="365"/>
      <c r="D3" s="365"/>
      <c r="E3" s="365"/>
    </row>
    <row r="4" spans="1:5" ht="14.5" thickBot="1" x14ac:dyDescent="0.35">
      <c r="A4" s="75"/>
      <c r="B4" s="76"/>
      <c r="C4" s="76"/>
      <c r="D4" s="76"/>
    </row>
    <row r="5" spans="1:5" ht="37.5" customHeight="1" thickBot="1" x14ac:dyDescent="0.35">
      <c r="A5" s="284" t="s">
        <v>5</v>
      </c>
      <c r="B5" s="285" t="s">
        <v>344</v>
      </c>
      <c r="C5" s="286" t="s">
        <v>185</v>
      </c>
      <c r="D5" s="286" t="s">
        <v>188</v>
      </c>
      <c r="E5" s="288" t="s">
        <v>127</v>
      </c>
    </row>
    <row r="6" spans="1:5" ht="11" customHeight="1" thickBot="1" x14ac:dyDescent="0.35">
      <c r="A6" s="304">
        <v>1</v>
      </c>
      <c r="B6" s="305">
        <v>2</v>
      </c>
      <c r="C6" s="305">
        <v>3</v>
      </c>
      <c r="D6" s="305">
        <v>4</v>
      </c>
      <c r="E6" s="306">
        <v>5</v>
      </c>
    </row>
    <row r="7" spans="1:5" ht="16" customHeight="1" thickBot="1" x14ac:dyDescent="0.35">
      <c r="A7" s="152">
        <v>1</v>
      </c>
      <c r="B7" s="367" t="s">
        <v>310</v>
      </c>
      <c r="C7" s="368"/>
      <c r="D7" s="368"/>
      <c r="E7" s="369"/>
    </row>
    <row r="8" spans="1:5" ht="16" customHeight="1" thickBot="1" x14ac:dyDescent="0.35">
      <c r="A8" s="248"/>
      <c r="B8" s="363" t="s">
        <v>303</v>
      </c>
      <c r="C8" s="364"/>
      <c r="D8" s="249"/>
      <c r="E8" s="251"/>
    </row>
    <row r="9" spans="1:5" s="81" customFormat="1" ht="28.75" customHeight="1" x14ac:dyDescent="0.25">
      <c r="A9" s="155" t="s">
        <v>11</v>
      </c>
      <c r="B9" s="88" t="s">
        <v>267</v>
      </c>
      <c r="C9" s="354" t="s">
        <v>209</v>
      </c>
      <c r="D9" s="270" t="s">
        <v>12</v>
      </c>
      <c r="E9" s="289"/>
    </row>
    <row r="10" spans="1:5" s="81" customFormat="1" ht="28.75" customHeight="1" x14ac:dyDescent="0.25">
      <c r="A10" s="117" t="s">
        <v>13</v>
      </c>
      <c r="B10" s="89" t="s">
        <v>268</v>
      </c>
      <c r="C10" s="355"/>
      <c r="D10" s="86" t="s">
        <v>12</v>
      </c>
      <c r="E10" s="290"/>
    </row>
    <row r="11" spans="1:5" s="81" customFormat="1" ht="28.75" customHeight="1" x14ac:dyDescent="0.25">
      <c r="A11" s="117" t="s">
        <v>131</v>
      </c>
      <c r="B11" s="89" t="s">
        <v>269</v>
      </c>
      <c r="C11" s="355"/>
      <c r="D11" s="86" t="s">
        <v>12</v>
      </c>
      <c r="E11" s="290"/>
    </row>
    <row r="12" spans="1:5" ht="30.65" customHeight="1" x14ac:dyDescent="0.3">
      <c r="A12" s="117" t="s">
        <v>136</v>
      </c>
      <c r="B12" s="89" t="s">
        <v>270</v>
      </c>
      <c r="C12" s="355"/>
      <c r="D12" s="86" t="s">
        <v>12</v>
      </c>
      <c r="E12" s="291"/>
    </row>
    <row r="13" spans="1:5" ht="30.65" customHeight="1" x14ac:dyDescent="0.3">
      <c r="A13" s="117" t="s">
        <v>137</v>
      </c>
      <c r="B13" s="89" t="s">
        <v>271</v>
      </c>
      <c r="C13" s="355"/>
      <c r="D13" s="86" t="s">
        <v>12</v>
      </c>
      <c r="E13" s="291"/>
    </row>
    <row r="14" spans="1:5" ht="30.65" customHeight="1" x14ac:dyDescent="0.3">
      <c r="A14" s="117" t="s">
        <v>138</v>
      </c>
      <c r="B14" s="89" t="s">
        <v>272</v>
      </c>
      <c r="C14" s="355"/>
      <c r="D14" s="86" t="s">
        <v>12</v>
      </c>
      <c r="E14" s="291"/>
    </row>
    <row r="15" spans="1:5" ht="51.5" customHeight="1" x14ac:dyDescent="0.3">
      <c r="A15" s="117" t="s">
        <v>149</v>
      </c>
      <c r="B15" s="89" t="s">
        <v>273</v>
      </c>
      <c r="C15" s="355"/>
      <c r="D15" s="86" t="s">
        <v>12</v>
      </c>
      <c r="E15" s="291"/>
    </row>
    <row r="16" spans="1:5" ht="51.5" customHeight="1" x14ac:dyDescent="0.3">
      <c r="A16" s="117" t="s">
        <v>150</v>
      </c>
      <c r="B16" s="89" t="s">
        <v>274</v>
      </c>
      <c r="C16" s="355"/>
      <c r="D16" s="86" t="s">
        <v>12</v>
      </c>
      <c r="E16" s="291"/>
    </row>
    <row r="17" spans="1:5" ht="51.5" customHeight="1" thickBot="1" x14ac:dyDescent="0.35">
      <c r="A17" s="125" t="s">
        <v>151</v>
      </c>
      <c r="B17" s="90" t="s">
        <v>275</v>
      </c>
      <c r="C17" s="356"/>
      <c r="D17" s="268" t="s">
        <v>12</v>
      </c>
      <c r="E17" s="292"/>
    </row>
    <row r="18" spans="1:5" s="81" customFormat="1" ht="28.75" customHeight="1" x14ac:dyDescent="0.25">
      <c r="A18" s="155" t="s">
        <v>152</v>
      </c>
      <c r="B18" s="88" t="s">
        <v>267</v>
      </c>
      <c r="C18" s="354" t="s">
        <v>276</v>
      </c>
      <c r="D18" s="270" t="s">
        <v>12</v>
      </c>
      <c r="E18" s="289"/>
    </row>
    <row r="19" spans="1:5" s="81" customFormat="1" ht="28.75" customHeight="1" x14ac:dyDescent="0.25">
      <c r="A19" s="117" t="s">
        <v>153</v>
      </c>
      <c r="B19" s="89" t="s">
        <v>268</v>
      </c>
      <c r="C19" s="355"/>
      <c r="D19" s="86" t="s">
        <v>12</v>
      </c>
      <c r="E19" s="290"/>
    </row>
    <row r="20" spans="1:5" s="81" customFormat="1" ht="28.75" customHeight="1" x14ac:dyDescent="0.25">
      <c r="A20" s="117" t="s">
        <v>154</v>
      </c>
      <c r="B20" s="89" t="s">
        <v>269</v>
      </c>
      <c r="C20" s="355"/>
      <c r="D20" s="86" t="s">
        <v>12</v>
      </c>
      <c r="E20" s="290"/>
    </row>
    <row r="21" spans="1:5" ht="30.65" customHeight="1" x14ac:dyDescent="0.3">
      <c r="A21" s="117" t="s">
        <v>277</v>
      </c>
      <c r="B21" s="89" t="s">
        <v>270</v>
      </c>
      <c r="C21" s="355"/>
      <c r="D21" s="86" t="s">
        <v>12</v>
      </c>
      <c r="E21" s="291"/>
    </row>
    <row r="22" spans="1:5" ht="30.65" customHeight="1" x14ac:dyDescent="0.3">
      <c r="A22" s="117" t="s">
        <v>278</v>
      </c>
      <c r="B22" s="89" t="s">
        <v>271</v>
      </c>
      <c r="C22" s="355"/>
      <c r="D22" s="86" t="s">
        <v>12</v>
      </c>
      <c r="E22" s="291"/>
    </row>
    <row r="23" spans="1:5" ht="30.65" customHeight="1" x14ac:dyDescent="0.3">
      <c r="A23" s="117" t="s">
        <v>279</v>
      </c>
      <c r="B23" s="89" t="s">
        <v>272</v>
      </c>
      <c r="C23" s="355"/>
      <c r="D23" s="86" t="s">
        <v>12</v>
      </c>
      <c r="E23" s="291"/>
    </row>
    <row r="24" spans="1:5" ht="51.5" customHeight="1" x14ac:dyDescent="0.3">
      <c r="A24" s="117" t="s">
        <v>280</v>
      </c>
      <c r="B24" s="89" t="s">
        <v>273</v>
      </c>
      <c r="C24" s="355"/>
      <c r="D24" s="86" t="s">
        <v>12</v>
      </c>
      <c r="E24" s="291"/>
    </row>
    <row r="25" spans="1:5" ht="51.5" customHeight="1" x14ac:dyDescent="0.3">
      <c r="A25" s="117" t="s">
        <v>281</v>
      </c>
      <c r="B25" s="89" t="s">
        <v>274</v>
      </c>
      <c r="C25" s="355"/>
      <c r="D25" s="86" t="s">
        <v>12</v>
      </c>
      <c r="E25" s="291"/>
    </row>
    <row r="26" spans="1:5" ht="51.5" customHeight="1" thickBot="1" x14ac:dyDescent="0.35">
      <c r="A26" s="125" t="s">
        <v>282</v>
      </c>
      <c r="B26" s="90" t="s">
        <v>275</v>
      </c>
      <c r="C26" s="356"/>
      <c r="D26" s="268" t="s">
        <v>12</v>
      </c>
      <c r="E26" s="293"/>
    </row>
    <row r="27" spans="1:5" s="81" customFormat="1" ht="28.75" customHeight="1" x14ac:dyDescent="0.25">
      <c r="A27" s="155" t="s">
        <v>283</v>
      </c>
      <c r="B27" s="88" t="s">
        <v>267</v>
      </c>
      <c r="C27" s="354" t="s">
        <v>230</v>
      </c>
      <c r="D27" s="250" t="s">
        <v>12</v>
      </c>
      <c r="E27" s="294"/>
    </row>
    <row r="28" spans="1:5" s="81" customFormat="1" ht="28.75" customHeight="1" x14ac:dyDescent="0.25">
      <c r="A28" s="117" t="s">
        <v>284</v>
      </c>
      <c r="B28" s="89" t="s">
        <v>268</v>
      </c>
      <c r="C28" s="355"/>
      <c r="D28" s="118" t="s">
        <v>12</v>
      </c>
      <c r="E28" s="295"/>
    </row>
    <row r="29" spans="1:5" s="81" customFormat="1" ht="28.75" customHeight="1" x14ac:dyDescent="0.25">
      <c r="A29" s="117" t="s">
        <v>285</v>
      </c>
      <c r="B29" s="89" t="s">
        <v>269</v>
      </c>
      <c r="C29" s="355"/>
      <c r="D29" s="118" t="s">
        <v>12</v>
      </c>
      <c r="E29" s="295"/>
    </row>
    <row r="30" spans="1:5" ht="30.65" customHeight="1" x14ac:dyDescent="0.3">
      <c r="A30" s="117" t="s">
        <v>286</v>
      </c>
      <c r="B30" s="89" t="s">
        <v>270</v>
      </c>
      <c r="C30" s="355"/>
      <c r="D30" s="280" t="s">
        <v>12</v>
      </c>
      <c r="E30" s="291"/>
    </row>
    <row r="31" spans="1:5" ht="30.65" customHeight="1" x14ac:dyDescent="0.3">
      <c r="A31" s="117" t="s">
        <v>287</v>
      </c>
      <c r="B31" s="89" t="s">
        <v>271</v>
      </c>
      <c r="C31" s="355"/>
      <c r="D31" s="280" t="s">
        <v>12</v>
      </c>
      <c r="E31" s="291"/>
    </row>
    <row r="32" spans="1:5" ht="30.65" customHeight="1" x14ac:dyDescent="0.3">
      <c r="A32" s="117" t="s">
        <v>288</v>
      </c>
      <c r="B32" s="89" t="s">
        <v>272</v>
      </c>
      <c r="C32" s="355"/>
      <c r="D32" s="280" t="s">
        <v>12</v>
      </c>
      <c r="E32" s="291"/>
    </row>
    <row r="33" spans="1:15" ht="51.5" customHeight="1" x14ac:dyDescent="0.3">
      <c r="A33" s="117" t="s">
        <v>289</v>
      </c>
      <c r="B33" s="89" t="s">
        <v>273</v>
      </c>
      <c r="C33" s="355"/>
      <c r="D33" s="86" t="s">
        <v>12</v>
      </c>
      <c r="E33" s="296"/>
    </row>
    <row r="34" spans="1:15" ht="51.5" customHeight="1" x14ac:dyDescent="0.3">
      <c r="A34" s="117" t="s">
        <v>290</v>
      </c>
      <c r="B34" s="89" t="s">
        <v>274</v>
      </c>
      <c r="C34" s="355"/>
      <c r="D34" s="86" t="s">
        <v>12</v>
      </c>
      <c r="E34" s="296"/>
    </row>
    <row r="35" spans="1:15" ht="51.5" customHeight="1" thickBot="1" x14ac:dyDescent="0.35">
      <c r="A35" s="125" t="s">
        <v>291</v>
      </c>
      <c r="B35" s="90" t="s">
        <v>275</v>
      </c>
      <c r="C35" s="356"/>
      <c r="D35" s="268" t="s">
        <v>12</v>
      </c>
      <c r="E35" s="293"/>
    </row>
    <row r="36" spans="1:15" ht="14.5" customHeight="1" thickBot="1" x14ac:dyDescent="0.35">
      <c r="A36" s="287">
        <v>2</v>
      </c>
      <c r="B36" s="367" t="s">
        <v>246</v>
      </c>
      <c r="C36" s="368"/>
      <c r="D36" s="368"/>
      <c r="E36" s="369"/>
    </row>
    <row r="37" spans="1:15" ht="16" customHeight="1" thickBot="1" x14ac:dyDescent="0.35">
      <c r="A37" s="248"/>
      <c r="B37" s="363" t="s">
        <v>303</v>
      </c>
      <c r="C37" s="364"/>
      <c r="D37" s="249"/>
      <c r="E37" s="251"/>
    </row>
    <row r="38" spans="1:15" s="81" customFormat="1" ht="28" x14ac:dyDescent="0.25">
      <c r="A38" s="155" t="s">
        <v>14</v>
      </c>
      <c r="B38" s="276" t="s">
        <v>292</v>
      </c>
      <c r="C38" s="357" t="s">
        <v>189</v>
      </c>
      <c r="D38" s="118" t="s">
        <v>342</v>
      </c>
      <c r="E38" s="297"/>
    </row>
    <row r="39" spans="1:15" s="81" customFormat="1" ht="28" x14ac:dyDescent="0.25">
      <c r="A39" s="117" t="s">
        <v>17</v>
      </c>
      <c r="B39" s="277" t="s">
        <v>293</v>
      </c>
      <c r="C39" s="358"/>
      <c r="D39" s="118" t="s">
        <v>342</v>
      </c>
      <c r="E39" s="297"/>
    </row>
    <row r="40" spans="1:15" s="81" customFormat="1" ht="28" x14ac:dyDescent="0.25">
      <c r="A40" s="117" t="s">
        <v>19</v>
      </c>
      <c r="B40" s="277" t="s">
        <v>294</v>
      </c>
      <c r="C40" s="358"/>
      <c r="D40" s="118" t="s">
        <v>342</v>
      </c>
      <c r="E40" s="297"/>
    </row>
    <row r="41" spans="1:15" s="81" customFormat="1" ht="28" x14ac:dyDescent="0.25">
      <c r="A41" s="117" t="s">
        <v>21</v>
      </c>
      <c r="B41" s="277" t="s">
        <v>295</v>
      </c>
      <c r="C41" s="358"/>
      <c r="D41" s="118" t="s">
        <v>342</v>
      </c>
      <c r="E41" s="297"/>
      <c r="O41" s="81" t="s">
        <v>245</v>
      </c>
    </row>
    <row r="42" spans="1:15" s="81" customFormat="1" ht="42" x14ac:dyDescent="0.25">
      <c r="A42" s="117" t="s">
        <v>23</v>
      </c>
      <c r="B42" s="277" t="s">
        <v>296</v>
      </c>
      <c r="C42" s="358"/>
      <c r="D42" s="118" t="s">
        <v>342</v>
      </c>
      <c r="E42" s="297"/>
    </row>
    <row r="43" spans="1:15" s="81" customFormat="1" ht="42" x14ac:dyDescent="0.25">
      <c r="A43" s="117" t="s">
        <v>25</v>
      </c>
      <c r="B43" s="277" t="s">
        <v>297</v>
      </c>
      <c r="C43" s="358"/>
      <c r="D43" s="118" t="s">
        <v>342</v>
      </c>
      <c r="E43" s="297"/>
    </row>
    <row r="44" spans="1:15" ht="42" x14ac:dyDescent="0.3">
      <c r="A44" s="117" t="s">
        <v>27</v>
      </c>
      <c r="B44" s="277" t="s">
        <v>298</v>
      </c>
      <c r="C44" s="358"/>
      <c r="D44" s="118" t="s">
        <v>342</v>
      </c>
      <c r="E44" s="298"/>
    </row>
    <row r="45" spans="1:15" ht="28" x14ac:dyDescent="0.3">
      <c r="A45" s="117" t="s">
        <v>29</v>
      </c>
      <c r="B45" s="277" t="s">
        <v>299</v>
      </c>
      <c r="C45" s="358"/>
      <c r="D45" s="118" t="s">
        <v>342</v>
      </c>
      <c r="E45" s="298"/>
    </row>
    <row r="46" spans="1:15" ht="42" x14ac:dyDescent="0.3">
      <c r="A46" s="117" t="s">
        <v>31</v>
      </c>
      <c r="B46" s="277" t="s">
        <v>300</v>
      </c>
      <c r="C46" s="358"/>
      <c r="D46" s="118" t="s">
        <v>342</v>
      </c>
      <c r="E46" s="298"/>
    </row>
    <row r="47" spans="1:15" ht="28" x14ac:dyDescent="0.3">
      <c r="A47" s="117" t="s">
        <v>50</v>
      </c>
      <c r="B47" s="277" t="s">
        <v>301</v>
      </c>
      <c r="C47" s="358"/>
      <c r="D47" s="118" t="s">
        <v>342</v>
      </c>
      <c r="E47" s="298"/>
    </row>
    <row r="48" spans="1:15" ht="28" x14ac:dyDescent="0.3">
      <c r="A48" s="117" t="s">
        <v>71</v>
      </c>
      <c r="B48" s="277" t="s">
        <v>302</v>
      </c>
      <c r="C48" s="358"/>
      <c r="D48" s="269" t="s">
        <v>342</v>
      </c>
      <c r="E48" s="299"/>
    </row>
    <row r="49" spans="1:5" ht="30.65" customHeight="1" x14ac:dyDescent="0.3">
      <c r="A49" s="117" t="s">
        <v>88</v>
      </c>
      <c r="B49" s="277" t="s">
        <v>97</v>
      </c>
      <c r="C49" s="358"/>
      <c r="D49" s="118" t="s">
        <v>342</v>
      </c>
      <c r="E49" s="298"/>
    </row>
    <row r="50" spans="1:5" ht="30.65" customHeight="1" thickBot="1" x14ac:dyDescent="0.35">
      <c r="A50" s="125" t="s">
        <v>90</v>
      </c>
      <c r="B50" s="278" t="s">
        <v>99</v>
      </c>
      <c r="C50" s="359"/>
      <c r="D50" s="126" t="s">
        <v>342</v>
      </c>
      <c r="E50" s="300"/>
    </row>
    <row r="51" spans="1:5" ht="30.65" customHeight="1" x14ac:dyDescent="0.3">
      <c r="A51" s="109" t="s">
        <v>92</v>
      </c>
      <c r="B51" s="89" t="s">
        <v>292</v>
      </c>
      <c r="C51" s="357" t="s">
        <v>196</v>
      </c>
      <c r="D51" s="279" t="s">
        <v>342</v>
      </c>
      <c r="E51" s="301"/>
    </row>
    <row r="52" spans="1:5" ht="30.65" customHeight="1" x14ac:dyDescent="0.3">
      <c r="A52" s="109" t="s">
        <v>94</v>
      </c>
      <c r="B52" s="89" t="s">
        <v>293</v>
      </c>
      <c r="C52" s="358"/>
      <c r="D52" s="118" t="s">
        <v>342</v>
      </c>
      <c r="E52" s="301"/>
    </row>
    <row r="53" spans="1:5" ht="30.65" customHeight="1" x14ac:dyDescent="0.3">
      <c r="A53" s="109" t="s">
        <v>96</v>
      </c>
      <c r="B53" s="89" t="s">
        <v>294</v>
      </c>
      <c r="C53" s="358"/>
      <c r="D53" s="118" t="s">
        <v>342</v>
      </c>
      <c r="E53" s="301"/>
    </row>
    <row r="54" spans="1:5" ht="30.65" customHeight="1" x14ac:dyDescent="0.3">
      <c r="A54" s="109" t="s">
        <v>98</v>
      </c>
      <c r="B54" s="89" t="s">
        <v>295</v>
      </c>
      <c r="C54" s="358"/>
      <c r="D54" s="118" t="s">
        <v>342</v>
      </c>
      <c r="E54" s="301"/>
    </row>
    <row r="55" spans="1:5" ht="30.65" customHeight="1" x14ac:dyDescent="0.3">
      <c r="A55" s="109" t="s">
        <v>247</v>
      </c>
      <c r="B55" s="89" t="s">
        <v>296</v>
      </c>
      <c r="C55" s="358"/>
      <c r="D55" s="118" t="s">
        <v>342</v>
      </c>
      <c r="E55" s="301"/>
    </row>
    <row r="56" spans="1:5" ht="42" x14ac:dyDescent="0.3">
      <c r="A56" s="109" t="s">
        <v>248</v>
      </c>
      <c r="B56" s="89" t="s">
        <v>297</v>
      </c>
      <c r="C56" s="358"/>
      <c r="D56" s="118" t="s">
        <v>342</v>
      </c>
      <c r="E56" s="298"/>
    </row>
    <row r="57" spans="1:5" ht="42" x14ac:dyDescent="0.3">
      <c r="A57" s="109" t="s">
        <v>249</v>
      </c>
      <c r="B57" s="89" t="s">
        <v>298</v>
      </c>
      <c r="C57" s="358"/>
      <c r="D57" s="118" t="s">
        <v>342</v>
      </c>
      <c r="E57" s="298"/>
    </row>
    <row r="58" spans="1:5" ht="51" customHeight="1" x14ac:dyDescent="0.3">
      <c r="A58" s="109" t="s">
        <v>250</v>
      </c>
      <c r="B58" s="89" t="s">
        <v>299</v>
      </c>
      <c r="C58" s="358"/>
      <c r="D58" s="118" t="s">
        <v>342</v>
      </c>
      <c r="E58" s="298"/>
    </row>
    <row r="59" spans="1:5" ht="44.5" customHeight="1" x14ac:dyDescent="0.3">
      <c r="A59" s="109" t="s">
        <v>251</v>
      </c>
      <c r="B59" s="124" t="s">
        <v>300</v>
      </c>
      <c r="C59" s="358"/>
      <c r="D59" s="118" t="s">
        <v>342</v>
      </c>
      <c r="E59" s="298"/>
    </row>
    <row r="60" spans="1:5" ht="30.65" customHeight="1" x14ac:dyDescent="0.3">
      <c r="A60" s="109" t="s">
        <v>252</v>
      </c>
      <c r="B60" s="89" t="s">
        <v>301</v>
      </c>
      <c r="C60" s="358"/>
      <c r="D60" s="118" t="s">
        <v>342</v>
      </c>
      <c r="E60" s="298"/>
    </row>
    <row r="61" spans="1:5" ht="30.65" customHeight="1" x14ac:dyDescent="0.3">
      <c r="A61" s="109" t="s">
        <v>253</v>
      </c>
      <c r="B61" s="89" t="s">
        <v>302</v>
      </c>
      <c r="C61" s="358"/>
      <c r="D61" s="118" t="s">
        <v>342</v>
      </c>
      <c r="E61" s="298"/>
    </row>
    <row r="62" spans="1:5" ht="30.65" customHeight="1" x14ac:dyDescent="0.3">
      <c r="A62" s="109" t="s">
        <v>254</v>
      </c>
      <c r="B62" s="89" t="s">
        <v>97</v>
      </c>
      <c r="C62" s="358"/>
      <c r="D62" s="118" t="s">
        <v>342</v>
      </c>
      <c r="E62" s="298"/>
    </row>
    <row r="63" spans="1:5" ht="30.65" customHeight="1" thickBot="1" x14ac:dyDescent="0.35">
      <c r="A63" s="281" t="s">
        <v>255</v>
      </c>
      <c r="B63" s="90" t="s">
        <v>99</v>
      </c>
      <c r="C63" s="359"/>
      <c r="D63" s="126" t="s">
        <v>342</v>
      </c>
      <c r="E63" s="300"/>
    </row>
    <row r="64" spans="1:5" ht="28" x14ac:dyDescent="0.3">
      <c r="A64" s="155" t="s">
        <v>256</v>
      </c>
      <c r="B64" s="271" t="s">
        <v>292</v>
      </c>
      <c r="C64" s="354" t="s">
        <v>230</v>
      </c>
      <c r="D64" s="250" t="s">
        <v>342</v>
      </c>
      <c r="E64" s="253"/>
    </row>
    <row r="65" spans="1:5" ht="28" x14ac:dyDescent="0.3">
      <c r="A65" s="109" t="s">
        <v>257</v>
      </c>
      <c r="B65" s="272" t="s">
        <v>293</v>
      </c>
      <c r="C65" s="355"/>
      <c r="D65" s="118" t="s">
        <v>342</v>
      </c>
      <c r="E65" s="254"/>
    </row>
    <row r="66" spans="1:5" ht="28" x14ac:dyDescent="0.3">
      <c r="A66" s="109" t="s">
        <v>258</v>
      </c>
      <c r="B66" s="272" t="s">
        <v>294</v>
      </c>
      <c r="C66" s="355"/>
      <c r="D66" s="118" t="s">
        <v>342</v>
      </c>
      <c r="E66" s="254"/>
    </row>
    <row r="67" spans="1:5" ht="28" x14ac:dyDescent="0.3">
      <c r="A67" s="109" t="s">
        <v>259</v>
      </c>
      <c r="B67" s="272" t="s">
        <v>295</v>
      </c>
      <c r="C67" s="355"/>
      <c r="D67" s="118" t="s">
        <v>342</v>
      </c>
      <c r="E67" s="254"/>
    </row>
    <row r="68" spans="1:5" ht="42" x14ac:dyDescent="0.3">
      <c r="A68" s="109" t="s">
        <v>260</v>
      </c>
      <c r="B68" s="272" t="s">
        <v>296</v>
      </c>
      <c r="C68" s="355"/>
      <c r="D68" s="118" t="s">
        <v>342</v>
      </c>
      <c r="E68" s="254"/>
    </row>
    <row r="69" spans="1:5" ht="42" x14ac:dyDescent="0.3">
      <c r="A69" s="109" t="s">
        <v>261</v>
      </c>
      <c r="B69" s="272" t="s">
        <v>297</v>
      </c>
      <c r="C69" s="355"/>
      <c r="D69" s="118" t="s">
        <v>342</v>
      </c>
      <c r="E69" s="254"/>
    </row>
    <row r="70" spans="1:5" ht="42" x14ac:dyDescent="0.3">
      <c r="A70" s="109" t="s">
        <v>262</v>
      </c>
      <c r="B70" s="273" t="s">
        <v>298</v>
      </c>
      <c r="C70" s="355"/>
      <c r="D70" s="118" t="s">
        <v>342</v>
      </c>
      <c r="E70" s="254"/>
    </row>
    <row r="71" spans="1:5" ht="28" x14ac:dyDescent="0.3">
      <c r="A71" s="109" t="s">
        <v>305</v>
      </c>
      <c r="B71" s="272" t="s">
        <v>299</v>
      </c>
      <c r="C71" s="355"/>
      <c r="D71" s="118" t="s">
        <v>342</v>
      </c>
      <c r="E71" s="254"/>
    </row>
    <row r="72" spans="1:5" ht="42" x14ac:dyDescent="0.3">
      <c r="A72" s="109" t="s">
        <v>306</v>
      </c>
      <c r="B72" s="272" t="s">
        <v>300</v>
      </c>
      <c r="C72" s="355"/>
      <c r="D72" s="118" t="s">
        <v>342</v>
      </c>
      <c r="E72" s="254"/>
    </row>
    <row r="73" spans="1:5" ht="33.5" customHeight="1" x14ac:dyDescent="0.3">
      <c r="A73" s="109" t="s">
        <v>315</v>
      </c>
      <c r="B73" s="272" t="s">
        <v>301</v>
      </c>
      <c r="C73" s="355"/>
      <c r="D73" s="118" t="s">
        <v>342</v>
      </c>
      <c r="E73" s="254"/>
    </row>
    <row r="74" spans="1:5" ht="28" x14ac:dyDescent="0.3">
      <c r="A74" s="109" t="s">
        <v>316</v>
      </c>
      <c r="B74" s="272" t="s">
        <v>302</v>
      </c>
      <c r="C74" s="355"/>
      <c r="D74" s="118" t="s">
        <v>342</v>
      </c>
      <c r="E74" s="254"/>
    </row>
    <row r="75" spans="1:5" ht="28" x14ac:dyDescent="0.3">
      <c r="A75" s="109" t="s">
        <v>317</v>
      </c>
      <c r="B75" s="272" t="s">
        <v>97</v>
      </c>
      <c r="C75" s="355"/>
      <c r="D75" s="118" t="s">
        <v>342</v>
      </c>
      <c r="E75" s="254"/>
    </row>
    <row r="76" spans="1:5" ht="28.5" thickBot="1" x14ac:dyDescent="0.35">
      <c r="A76" s="109" t="s">
        <v>318</v>
      </c>
      <c r="B76" s="274" t="s">
        <v>99</v>
      </c>
      <c r="C76" s="356"/>
      <c r="D76" s="126" t="s">
        <v>342</v>
      </c>
      <c r="E76" s="302"/>
    </row>
    <row r="77" spans="1:5" ht="14.5" customHeight="1" thickBot="1" x14ac:dyDescent="0.35">
      <c r="A77" s="287">
        <v>3</v>
      </c>
      <c r="B77" s="360" t="s">
        <v>265</v>
      </c>
      <c r="C77" s="361"/>
      <c r="D77" s="361"/>
      <c r="E77" s="362"/>
    </row>
    <row r="78" spans="1:5" ht="34.5" customHeight="1" x14ac:dyDescent="0.3">
      <c r="A78" s="261" t="s">
        <v>100</v>
      </c>
      <c r="B78" s="141" t="s">
        <v>339</v>
      </c>
      <c r="C78" s="283" t="s">
        <v>263</v>
      </c>
      <c r="D78" s="118" t="s">
        <v>342</v>
      </c>
      <c r="E78" s="298"/>
    </row>
    <row r="79" spans="1:5" ht="28" x14ac:dyDescent="0.3">
      <c r="A79" s="261" t="s">
        <v>102</v>
      </c>
      <c r="B79" s="141" t="s">
        <v>339</v>
      </c>
      <c r="C79" s="283" t="s">
        <v>230</v>
      </c>
      <c r="D79" s="118" t="s">
        <v>342</v>
      </c>
      <c r="E79" s="298"/>
    </row>
    <row r="80" spans="1:5" ht="28" x14ac:dyDescent="0.3">
      <c r="A80" s="261" t="s">
        <v>103</v>
      </c>
      <c r="B80" s="141" t="s">
        <v>340</v>
      </c>
      <c r="C80" s="283" t="s">
        <v>263</v>
      </c>
      <c r="D80" s="118" t="s">
        <v>342</v>
      </c>
      <c r="E80" s="254"/>
    </row>
    <row r="81" spans="1:6" ht="28.5" thickBot="1" x14ac:dyDescent="0.35">
      <c r="A81" s="261" t="s">
        <v>104</v>
      </c>
      <c r="B81" s="262" t="s">
        <v>340</v>
      </c>
      <c r="C81" s="263" t="s">
        <v>230</v>
      </c>
      <c r="D81" s="118" t="s">
        <v>342</v>
      </c>
      <c r="E81" s="264"/>
    </row>
    <row r="82" spans="1:6" ht="14.5" customHeight="1" thickBot="1" x14ac:dyDescent="0.35">
      <c r="A82" s="287">
        <v>4</v>
      </c>
      <c r="B82" s="360" t="s">
        <v>311</v>
      </c>
      <c r="C82" s="361"/>
      <c r="D82" s="361"/>
      <c r="E82" s="362"/>
    </row>
    <row r="83" spans="1:6" x14ac:dyDescent="0.3">
      <c r="A83" s="258" t="s">
        <v>313</v>
      </c>
      <c r="B83" s="259" t="s">
        <v>312</v>
      </c>
      <c r="C83" s="282"/>
      <c r="D83" s="260" t="s">
        <v>314</v>
      </c>
      <c r="E83" s="303"/>
      <c r="F83" s="275"/>
    </row>
    <row r="84" spans="1:6" ht="14.5" hidden="1" thickBot="1" x14ac:dyDescent="0.35">
      <c r="A84" s="265"/>
      <c r="B84" s="266" t="s">
        <v>319</v>
      </c>
      <c r="C84" s="267"/>
      <c r="D84" s="267"/>
      <c r="E84" s="314">
        <f>SUM(E83,E78:E81,E38:E76,E9:E35)</f>
        <v>0</v>
      </c>
    </row>
    <row r="85" spans="1:6" ht="14.5" hidden="1" thickBot="1" x14ac:dyDescent="0.35">
      <c r="A85" s="255"/>
      <c r="B85" s="256" t="s">
        <v>234</v>
      </c>
      <c r="C85" s="257"/>
      <c r="D85" s="257"/>
      <c r="E85" s="252"/>
    </row>
    <row r="86" spans="1:6" ht="15.5" customHeight="1" x14ac:dyDescent="0.3">
      <c r="A86" s="366"/>
      <c r="B86" s="366"/>
      <c r="C86" s="366"/>
      <c r="D86" s="366"/>
      <c r="E86" s="366"/>
    </row>
    <row r="87" spans="1:6" s="247" customFormat="1" ht="116.5" customHeight="1" x14ac:dyDescent="0.3">
      <c r="A87" s="430" t="s">
        <v>343</v>
      </c>
      <c r="B87" s="430"/>
      <c r="C87" s="430"/>
      <c r="D87" s="430"/>
      <c r="E87" s="430"/>
    </row>
    <row r="88" spans="1:6" x14ac:dyDescent="0.3">
      <c r="B88" s="93"/>
    </row>
    <row r="89" spans="1:6" x14ac:dyDescent="0.3">
      <c r="B89" s="93"/>
    </row>
  </sheetData>
  <mergeCells count="16">
    <mergeCell ref="A2:E2"/>
    <mergeCell ref="A3:E3"/>
    <mergeCell ref="A86:E86"/>
    <mergeCell ref="A87:E87"/>
    <mergeCell ref="B7:E7"/>
    <mergeCell ref="B36:E36"/>
    <mergeCell ref="B77:E77"/>
    <mergeCell ref="B8:C8"/>
    <mergeCell ref="C64:C76"/>
    <mergeCell ref="C51:C63"/>
    <mergeCell ref="B82:E82"/>
    <mergeCell ref="C9:C17"/>
    <mergeCell ref="C18:C26"/>
    <mergeCell ref="C27:C35"/>
    <mergeCell ref="C38:C50"/>
    <mergeCell ref="B37:C37"/>
  </mergeCells>
  <pageMargins left="0.55118110236220474" right="0.15748031496062992" top="0.59055118110236227" bottom="0.39370078740157483" header="0.31496062992125984" footer="0.31496062992125984"/>
  <pageSetup paperSize="9" scale="84" fitToHeight="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4"/>
  <sheetViews>
    <sheetView zoomScale="99" zoomScaleNormal="99" zoomScaleSheetLayoutView="120" workbookViewId="0">
      <selection activeCell="F9" sqref="F9:G16"/>
    </sheetView>
  </sheetViews>
  <sheetFormatPr defaultColWidth="9.1796875" defaultRowHeight="14" x14ac:dyDescent="0.3"/>
  <cols>
    <col min="1" max="1" width="7.54296875" style="77" customWidth="1"/>
    <col min="2" max="2" width="51.81640625" style="94" customWidth="1"/>
    <col min="3" max="3" width="14.453125" style="77" customWidth="1"/>
    <col min="4" max="4" width="13.54296875" style="77" customWidth="1"/>
    <col min="5" max="12" width="17.81640625" style="77" customWidth="1"/>
    <col min="13" max="16" width="18.36328125" style="77" customWidth="1"/>
    <col min="17" max="17" width="23.453125" style="77" customWidth="1"/>
    <col min="18" max="19" width="20.1796875" style="77" customWidth="1"/>
    <col min="20" max="16384" width="9.1796875" style="77"/>
  </cols>
  <sheetData>
    <row r="1" spans="1:19" customFormat="1" ht="14.5" x14ac:dyDescent="0.35">
      <c r="A1" s="5"/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9" customFormat="1" ht="17.149999999999999" customHeight="1" x14ac:dyDescent="0.35">
      <c r="A2" s="349" t="s">
        <v>324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</row>
    <row r="3" spans="1:19" customFormat="1" ht="36" customHeight="1" x14ac:dyDescent="0.35">
      <c r="A3" s="365" t="s">
        <v>321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</row>
    <row r="4" spans="1:19" ht="14.5" thickBot="1" x14ac:dyDescent="0.35">
      <c r="A4" s="75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</row>
    <row r="5" spans="1:19" ht="52.5" customHeight="1" thickBot="1" x14ac:dyDescent="0.35">
      <c r="A5" s="311" t="s">
        <v>5</v>
      </c>
      <c r="B5" s="312" t="s">
        <v>264</v>
      </c>
      <c r="C5" s="313" t="s">
        <v>185</v>
      </c>
      <c r="D5" s="313" t="s">
        <v>188</v>
      </c>
      <c r="E5" s="288" t="s">
        <v>127</v>
      </c>
      <c r="F5" s="288" t="s">
        <v>325</v>
      </c>
      <c r="G5" s="288" t="s">
        <v>326</v>
      </c>
      <c r="H5" s="288" t="s">
        <v>327</v>
      </c>
      <c r="I5" s="288" t="s">
        <v>328</v>
      </c>
      <c r="J5" s="288" t="s">
        <v>329</v>
      </c>
      <c r="K5" s="288" t="s">
        <v>330</v>
      </c>
      <c r="L5" s="288" t="s">
        <v>331</v>
      </c>
      <c r="M5" s="323" t="s">
        <v>332</v>
      </c>
      <c r="N5" s="333" t="s">
        <v>333</v>
      </c>
      <c r="O5" s="333" t="s">
        <v>334</v>
      </c>
      <c r="P5" s="341" t="s">
        <v>335</v>
      </c>
      <c r="Q5" s="343" t="s">
        <v>336</v>
      </c>
      <c r="R5" s="343" t="s">
        <v>337</v>
      </c>
      <c r="S5" s="343" t="s">
        <v>338</v>
      </c>
    </row>
    <row r="6" spans="1:19" ht="11" customHeight="1" thickBot="1" x14ac:dyDescent="0.35">
      <c r="A6" s="304">
        <v>1</v>
      </c>
      <c r="B6" s="305">
        <v>2</v>
      </c>
      <c r="C6" s="305">
        <v>3</v>
      </c>
      <c r="D6" s="305">
        <v>4</v>
      </c>
      <c r="E6" s="315"/>
      <c r="F6" s="315"/>
      <c r="G6" s="315"/>
      <c r="H6" s="315"/>
      <c r="I6" s="315"/>
      <c r="J6" s="315"/>
      <c r="K6" s="315"/>
      <c r="L6" s="315"/>
      <c r="M6" s="324">
        <v>5</v>
      </c>
      <c r="N6" s="324"/>
      <c r="O6" s="324"/>
      <c r="P6" s="324"/>
      <c r="Q6" s="343"/>
      <c r="R6" s="343"/>
      <c r="S6" s="343"/>
    </row>
    <row r="7" spans="1:19" ht="16" customHeight="1" thickBot="1" x14ac:dyDescent="0.35">
      <c r="A7" s="152">
        <v>1</v>
      </c>
      <c r="B7" s="374" t="s">
        <v>310</v>
      </c>
      <c r="C7" s="375"/>
      <c r="D7" s="375"/>
      <c r="E7" s="375"/>
      <c r="F7" s="375"/>
      <c r="G7" s="375"/>
      <c r="H7" s="375"/>
      <c r="I7" s="375"/>
      <c r="J7" s="375"/>
      <c r="K7" s="375"/>
      <c r="L7" s="375"/>
      <c r="M7" s="375"/>
      <c r="N7" s="375"/>
      <c r="O7" s="375"/>
      <c r="P7" s="375"/>
      <c r="Q7" s="343"/>
      <c r="R7" s="343"/>
      <c r="S7" s="343"/>
    </row>
    <row r="8" spans="1:19" ht="16" customHeight="1" thickBot="1" x14ac:dyDescent="0.35">
      <c r="A8" s="248"/>
      <c r="B8" s="363" t="s">
        <v>303</v>
      </c>
      <c r="C8" s="364"/>
      <c r="D8" s="249"/>
      <c r="E8" s="309"/>
      <c r="F8" s="309"/>
      <c r="G8" s="309"/>
      <c r="H8" s="309"/>
      <c r="I8" s="309"/>
      <c r="J8" s="309"/>
      <c r="K8" s="309"/>
      <c r="L8" s="309"/>
      <c r="M8" s="309"/>
      <c r="N8" s="309"/>
      <c r="O8" s="309"/>
      <c r="P8" s="309"/>
      <c r="Q8" s="343"/>
      <c r="R8" s="343"/>
      <c r="S8" s="343"/>
    </row>
    <row r="9" spans="1:19" s="81" customFormat="1" ht="28.75" customHeight="1" x14ac:dyDescent="0.3">
      <c r="A9" s="155" t="s">
        <v>11</v>
      </c>
      <c r="B9" s="88" t="s">
        <v>267</v>
      </c>
      <c r="C9" s="354" t="s">
        <v>209</v>
      </c>
      <c r="D9" s="270" t="s">
        <v>12</v>
      </c>
      <c r="E9" s="317">
        <v>1</v>
      </c>
      <c r="F9" s="260">
        <f>E9*1.05</f>
        <v>1.05</v>
      </c>
      <c r="G9" s="202">
        <f>F9*1.05</f>
        <v>1.1025</v>
      </c>
      <c r="H9" s="202">
        <f>G9*1.05</f>
        <v>1.1576250000000001</v>
      </c>
      <c r="I9" s="202">
        <f>H9*1.05</f>
        <v>1.2155062500000002</v>
      </c>
      <c r="J9" s="202">
        <f>I9*1.05</f>
        <v>1.2762815625000004</v>
      </c>
      <c r="K9" s="202"/>
      <c r="L9" s="202"/>
      <c r="M9" s="325"/>
      <c r="N9" s="338">
        <f>E9*K9</f>
        <v>0</v>
      </c>
      <c r="O9" s="338">
        <f>F9*L9</f>
        <v>0</v>
      </c>
      <c r="P9" s="342">
        <f>G9*M9</f>
        <v>0</v>
      </c>
      <c r="Q9" s="344">
        <f>SUM(N9:P9)</f>
        <v>0</v>
      </c>
      <c r="R9" s="370">
        <f xml:space="preserve"> 595722813-Q88</f>
        <v>595722765.71500003</v>
      </c>
      <c r="S9" s="370">
        <v>595722813</v>
      </c>
    </row>
    <row r="10" spans="1:19" s="81" customFormat="1" ht="28.75" customHeight="1" x14ac:dyDescent="0.3">
      <c r="A10" s="117" t="s">
        <v>13</v>
      </c>
      <c r="B10" s="89" t="s">
        <v>268</v>
      </c>
      <c r="C10" s="355"/>
      <c r="D10" s="86" t="s">
        <v>12</v>
      </c>
      <c r="E10" s="318">
        <v>1</v>
      </c>
      <c r="F10" s="137">
        <f t="shared" ref="F10:J10" si="0">E10*1.05</f>
        <v>1.05</v>
      </c>
      <c r="G10" s="198">
        <f t="shared" si="0"/>
        <v>1.1025</v>
      </c>
      <c r="H10" s="198">
        <f t="shared" si="0"/>
        <v>1.1576250000000001</v>
      </c>
      <c r="I10" s="198">
        <f t="shared" si="0"/>
        <v>1.2155062500000002</v>
      </c>
      <c r="J10" s="198">
        <f t="shared" si="0"/>
        <v>1.2762815625000004</v>
      </c>
      <c r="K10" s="198"/>
      <c r="L10" s="198"/>
      <c r="M10" s="326"/>
      <c r="N10" s="338">
        <f t="shared" ref="N10:N73" si="1">E10*K10</f>
        <v>0</v>
      </c>
      <c r="O10" s="338">
        <f t="shared" ref="O10:O73" si="2">F10*L10</f>
        <v>0</v>
      </c>
      <c r="P10" s="342">
        <f t="shared" ref="P10:P73" si="3">G10*M10</f>
        <v>0</v>
      </c>
      <c r="Q10" s="344">
        <f t="shared" ref="Q10:Q73" si="4">SUM(N10:P10)</f>
        <v>0</v>
      </c>
      <c r="R10" s="371"/>
      <c r="S10" s="371"/>
    </row>
    <row r="11" spans="1:19" s="81" customFormat="1" ht="28.75" customHeight="1" x14ac:dyDescent="0.3">
      <c r="A11" s="117" t="s">
        <v>131</v>
      </c>
      <c r="B11" s="89" t="s">
        <v>269</v>
      </c>
      <c r="C11" s="355"/>
      <c r="D11" s="86" t="s">
        <v>12</v>
      </c>
      <c r="E11" s="318">
        <v>1</v>
      </c>
      <c r="F11" s="137">
        <f t="shared" ref="F11:J11" si="5">E11*1.05</f>
        <v>1.05</v>
      </c>
      <c r="G11" s="198">
        <f t="shared" si="5"/>
        <v>1.1025</v>
      </c>
      <c r="H11" s="198">
        <f t="shared" si="5"/>
        <v>1.1576250000000001</v>
      </c>
      <c r="I11" s="198">
        <f t="shared" si="5"/>
        <v>1.2155062500000002</v>
      </c>
      <c r="J11" s="198">
        <f t="shared" si="5"/>
        <v>1.2762815625000004</v>
      </c>
      <c r="K11" s="198"/>
      <c r="L11" s="198"/>
      <c r="M11" s="326"/>
      <c r="N11" s="338">
        <f t="shared" si="1"/>
        <v>0</v>
      </c>
      <c r="O11" s="338">
        <f t="shared" si="2"/>
        <v>0</v>
      </c>
      <c r="P11" s="342">
        <f t="shared" si="3"/>
        <v>0</v>
      </c>
      <c r="Q11" s="344">
        <f t="shared" si="4"/>
        <v>0</v>
      </c>
      <c r="R11" s="371"/>
      <c r="S11" s="371"/>
    </row>
    <row r="12" spans="1:19" ht="30.65" customHeight="1" x14ac:dyDescent="0.3">
      <c r="A12" s="117" t="s">
        <v>136</v>
      </c>
      <c r="B12" s="89" t="s">
        <v>270</v>
      </c>
      <c r="C12" s="355"/>
      <c r="D12" s="86" t="s">
        <v>12</v>
      </c>
      <c r="E12" s="318">
        <v>1</v>
      </c>
      <c r="F12" s="137">
        <f t="shared" ref="F12:J12" si="6">E12*1.05</f>
        <v>1.05</v>
      </c>
      <c r="G12" s="198">
        <f t="shared" si="6"/>
        <v>1.1025</v>
      </c>
      <c r="H12" s="198">
        <f t="shared" si="6"/>
        <v>1.1576250000000001</v>
      </c>
      <c r="I12" s="198">
        <f t="shared" si="6"/>
        <v>1.2155062500000002</v>
      </c>
      <c r="J12" s="198">
        <f t="shared" si="6"/>
        <v>1.2762815625000004</v>
      </c>
      <c r="K12" s="198"/>
      <c r="L12" s="198"/>
      <c r="M12" s="327"/>
      <c r="N12" s="338">
        <f t="shared" si="1"/>
        <v>0</v>
      </c>
      <c r="O12" s="338">
        <f t="shared" si="2"/>
        <v>0</v>
      </c>
      <c r="P12" s="342">
        <f t="shared" si="3"/>
        <v>0</v>
      </c>
      <c r="Q12" s="344">
        <f t="shared" si="4"/>
        <v>0</v>
      </c>
      <c r="R12" s="371"/>
      <c r="S12" s="371"/>
    </row>
    <row r="13" spans="1:19" ht="30.65" customHeight="1" x14ac:dyDescent="0.3">
      <c r="A13" s="117" t="s">
        <v>137</v>
      </c>
      <c r="B13" s="89" t="s">
        <v>271</v>
      </c>
      <c r="C13" s="355"/>
      <c r="D13" s="86" t="s">
        <v>12</v>
      </c>
      <c r="E13" s="318">
        <v>1</v>
      </c>
      <c r="F13" s="137">
        <f t="shared" ref="F13:J13" si="7">E13*1.05</f>
        <v>1.05</v>
      </c>
      <c r="G13" s="198">
        <f t="shared" si="7"/>
        <v>1.1025</v>
      </c>
      <c r="H13" s="198">
        <f t="shared" si="7"/>
        <v>1.1576250000000001</v>
      </c>
      <c r="I13" s="198">
        <f t="shared" si="7"/>
        <v>1.2155062500000002</v>
      </c>
      <c r="J13" s="198">
        <f t="shared" si="7"/>
        <v>1.2762815625000004</v>
      </c>
      <c r="K13" s="198"/>
      <c r="L13" s="198"/>
      <c r="M13" s="327"/>
      <c r="N13" s="338">
        <f t="shared" si="1"/>
        <v>0</v>
      </c>
      <c r="O13" s="338">
        <f t="shared" si="2"/>
        <v>0</v>
      </c>
      <c r="P13" s="342">
        <f t="shared" si="3"/>
        <v>0</v>
      </c>
      <c r="Q13" s="344">
        <f t="shared" si="4"/>
        <v>0</v>
      </c>
      <c r="R13" s="371"/>
      <c r="S13" s="371"/>
    </row>
    <row r="14" spans="1:19" ht="30.65" customHeight="1" x14ac:dyDescent="0.3">
      <c r="A14" s="117" t="s">
        <v>138</v>
      </c>
      <c r="B14" s="89" t="s">
        <v>272</v>
      </c>
      <c r="C14" s="355"/>
      <c r="D14" s="86" t="s">
        <v>12</v>
      </c>
      <c r="E14" s="318">
        <v>1</v>
      </c>
      <c r="F14" s="137">
        <f t="shared" ref="F14:J14" si="8">E14*1.05</f>
        <v>1.05</v>
      </c>
      <c r="G14" s="198">
        <f t="shared" si="8"/>
        <v>1.1025</v>
      </c>
      <c r="H14" s="198">
        <f t="shared" si="8"/>
        <v>1.1576250000000001</v>
      </c>
      <c r="I14" s="198">
        <f t="shared" si="8"/>
        <v>1.2155062500000002</v>
      </c>
      <c r="J14" s="198">
        <f t="shared" si="8"/>
        <v>1.2762815625000004</v>
      </c>
      <c r="K14" s="198"/>
      <c r="L14" s="198"/>
      <c r="M14" s="327"/>
      <c r="N14" s="338">
        <f t="shared" si="1"/>
        <v>0</v>
      </c>
      <c r="O14" s="338">
        <f t="shared" si="2"/>
        <v>0</v>
      </c>
      <c r="P14" s="342">
        <f t="shared" si="3"/>
        <v>0</v>
      </c>
      <c r="Q14" s="344">
        <f t="shared" si="4"/>
        <v>0</v>
      </c>
      <c r="R14" s="371"/>
      <c r="S14" s="371"/>
    </row>
    <row r="15" spans="1:19" ht="51.5" customHeight="1" x14ac:dyDescent="0.3">
      <c r="A15" s="117" t="s">
        <v>149</v>
      </c>
      <c r="B15" s="89" t="s">
        <v>273</v>
      </c>
      <c r="C15" s="355"/>
      <c r="D15" s="86" t="s">
        <v>12</v>
      </c>
      <c r="E15" s="318">
        <v>1</v>
      </c>
      <c r="F15" s="137">
        <f t="shared" ref="F15:J15" si="9">E15*1.05</f>
        <v>1.05</v>
      </c>
      <c r="G15" s="198">
        <f t="shared" si="9"/>
        <v>1.1025</v>
      </c>
      <c r="H15" s="198">
        <f t="shared" si="9"/>
        <v>1.1576250000000001</v>
      </c>
      <c r="I15" s="198">
        <f t="shared" si="9"/>
        <v>1.2155062500000002</v>
      </c>
      <c r="J15" s="198">
        <f t="shared" si="9"/>
        <v>1.2762815625000004</v>
      </c>
      <c r="K15" s="198"/>
      <c r="L15" s="198"/>
      <c r="M15" s="327"/>
      <c r="N15" s="338">
        <f t="shared" si="1"/>
        <v>0</v>
      </c>
      <c r="O15" s="338">
        <f t="shared" si="2"/>
        <v>0</v>
      </c>
      <c r="P15" s="342">
        <f t="shared" si="3"/>
        <v>0</v>
      </c>
      <c r="Q15" s="344">
        <f t="shared" si="4"/>
        <v>0</v>
      </c>
      <c r="R15" s="371"/>
      <c r="S15" s="371"/>
    </row>
    <row r="16" spans="1:19" ht="51.5" customHeight="1" x14ac:dyDescent="0.3">
      <c r="A16" s="117" t="s">
        <v>150</v>
      </c>
      <c r="B16" s="89" t="s">
        <v>274</v>
      </c>
      <c r="C16" s="355"/>
      <c r="D16" s="86" t="s">
        <v>12</v>
      </c>
      <c r="E16" s="318">
        <v>1</v>
      </c>
      <c r="F16" s="137">
        <f t="shared" ref="F16:J16" si="10">E16*1.05</f>
        <v>1.05</v>
      </c>
      <c r="G16" s="198">
        <f t="shared" si="10"/>
        <v>1.1025</v>
      </c>
      <c r="H16" s="198">
        <f t="shared" si="10"/>
        <v>1.1576250000000001</v>
      </c>
      <c r="I16" s="198">
        <f t="shared" si="10"/>
        <v>1.2155062500000002</v>
      </c>
      <c r="J16" s="198">
        <f t="shared" si="10"/>
        <v>1.2762815625000004</v>
      </c>
      <c r="K16" s="198"/>
      <c r="L16" s="198"/>
      <c r="M16" s="327"/>
      <c r="N16" s="338">
        <f t="shared" si="1"/>
        <v>0</v>
      </c>
      <c r="O16" s="338">
        <f t="shared" si="2"/>
        <v>0</v>
      </c>
      <c r="P16" s="342">
        <f t="shared" si="3"/>
        <v>0</v>
      </c>
      <c r="Q16" s="344">
        <f t="shared" si="4"/>
        <v>0</v>
      </c>
      <c r="R16" s="371"/>
      <c r="S16" s="371"/>
    </row>
    <row r="17" spans="1:19" ht="51.5" customHeight="1" thickBot="1" x14ac:dyDescent="0.35">
      <c r="A17" s="125" t="s">
        <v>151</v>
      </c>
      <c r="B17" s="90" t="s">
        <v>275</v>
      </c>
      <c r="C17" s="356"/>
      <c r="D17" s="268" t="s">
        <v>12</v>
      </c>
      <c r="E17" s="318">
        <v>1</v>
      </c>
      <c r="F17" s="137">
        <f t="shared" ref="F17:J17" si="11">E17*1.05</f>
        <v>1.05</v>
      </c>
      <c r="G17" s="198">
        <f t="shared" si="11"/>
        <v>1.1025</v>
      </c>
      <c r="H17" s="198">
        <f t="shared" si="11"/>
        <v>1.1576250000000001</v>
      </c>
      <c r="I17" s="198">
        <f t="shared" si="11"/>
        <v>1.2155062500000002</v>
      </c>
      <c r="J17" s="198">
        <f t="shared" si="11"/>
        <v>1.2762815625000004</v>
      </c>
      <c r="K17" s="198"/>
      <c r="L17" s="198"/>
      <c r="M17" s="327"/>
      <c r="N17" s="338">
        <f t="shared" si="1"/>
        <v>0</v>
      </c>
      <c r="O17" s="338">
        <f t="shared" si="2"/>
        <v>0</v>
      </c>
      <c r="P17" s="342">
        <f t="shared" si="3"/>
        <v>0</v>
      </c>
      <c r="Q17" s="344">
        <f t="shared" si="4"/>
        <v>0</v>
      </c>
      <c r="R17" s="371"/>
      <c r="S17" s="371"/>
    </row>
    <row r="18" spans="1:19" s="81" customFormat="1" ht="28.75" customHeight="1" x14ac:dyDescent="0.3">
      <c r="A18" s="155" t="s">
        <v>152</v>
      </c>
      <c r="B18" s="88" t="s">
        <v>267</v>
      </c>
      <c r="C18" s="354" t="s">
        <v>276</v>
      </c>
      <c r="D18" s="270" t="s">
        <v>12</v>
      </c>
      <c r="E18" s="318">
        <v>1</v>
      </c>
      <c r="F18" s="137">
        <f t="shared" ref="F18:J18" si="12">E18*1.05</f>
        <v>1.05</v>
      </c>
      <c r="G18" s="198">
        <f t="shared" si="12"/>
        <v>1.1025</v>
      </c>
      <c r="H18" s="198">
        <f t="shared" si="12"/>
        <v>1.1576250000000001</v>
      </c>
      <c r="I18" s="198">
        <f t="shared" si="12"/>
        <v>1.2155062500000002</v>
      </c>
      <c r="J18" s="198">
        <f t="shared" si="12"/>
        <v>1.2762815625000004</v>
      </c>
      <c r="K18" s="198">
        <v>1</v>
      </c>
      <c r="L18" s="198"/>
      <c r="M18" s="326"/>
      <c r="N18" s="338">
        <f t="shared" si="1"/>
        <v>1</v>
      </c>
      <c r="O18" s="338">
        <f t="shared" si="2"/>
        <v>0</v>
      </c>
      <c r="P18" s="342">
        <f t="shared" si="3"/>
        <v>0</v>
      </c>
      <c r="Q18" s="344">
        <f t="shared" si="4"/>
        <v>1</v>
      </c>
      <c r="R18" s="371"/>
      <c r="S18" s="371"/>
    </row>
    <row r="19" spans="1:19" s="81" customFormat="1" ht="28.75" customHeight="1" x14ac:dyDescent="0.3">
      <c r="A19" s="117" t="s">
        <v>153</v>
      </c>
      <c r="B19" s="89" t="s">
        <v>268</v>
      </c>
      <c r="C19" s="355"/>
      <c r="D19" s="86" t="s">
        <v>12</v>
      </c>
      <c r="E19" s="318">
        <v>1</v>
      </c>
      <c r="F19" s="137">
        <f t="shared" ref="F19:J19" si="13">E19*1.05</f>
        <v>1.05</v>
      </c>
      <c r="G19" s="198">
        <f t="shared" si="13"/>
        <v>1.1025</v>
      </c>
      <c r="H19" s="198">
        <f t="shared" si="13"/>
        <v>1.1576250000000001</v>
      </c>
      <c r="I19" s="198">
        <f t="shared" si="13"/>
        <v>1.2155062500000002</v>
      </c>
      <c r="J19" s="198">
        <f t="shared" si="13"/>
        <v>1.2762815625000004</v>
      </c>
      <c r="K19" s="198">
        <v>1</v>
      </c>
      <c r="L19" s="198"/>
      <c r="M19" s="326"/>
      <c r="N19" s="338">
        <f t="shared" si="1"/>
        <v>1</v>
      </c>
      <c r="O19" s="338">
        <f t="shared" si="2"/>
        <v>0</v>
      </c>
      <c r="P19" s="342">
        <f t="shared" si="3"/>
        <v>0</v>
      </c>
      <c r="Q19" s="344">
        <f t="shared" si="4"/>
        <v>1</v>
      </c>
      <c r="R19" s="371"/>
      <c r="S19" s="371"/>
    </row>
    <row r="20" spans="1:19" s="81" customFormat="1" ht="28.75" customHeight="1" x14ac:dyDescent="0.3">
      <c r="A20" s="117" t="s">
        <v>154</v>
      </c>
      <c r="B20" s="89" t="s">
        <v>269</v>
      </c>
      <c r="C20" s="355"/>
      <c r="D20" s="86" t="s">
        <v>12</v>
      </c>
      <c r="E20" s="318">
        <v>1</v>
      </c>
      <c r="F20" s="137">
        <f t="shared" ref="F20:J20" si="14">E20*1.05</f>
        <v>1.05</v>
      </c>
      <c r="G20" s="198">
        <f t="shared" si="14"/>
        <v>1.1025</v>
      </c>
      <c r="H20" s="198">
        <f t="shared" si="14"/>
        <v>1.1576250000000001</v>
      </c>
      <c r="I20" s="198">
        <f t="shared" si="14"/>
        <v>1.2155062500000002</v>
      </c>
      <c r="J20" s="198">
        <f t="shared" si="14"/>
        <v>1.2762815625000004</v>
      </c>
      <c r="K20" s="198">
        <v>1</v>
      </c>
      <c r="L20" s="198"/>
      <c r="M20" s="326"/>
      <c r="N20" s="338">
        <f t="shared" si="1"/>
        <v>1</v>
      </c>
      <c r="O20" s="338">
        <f t="shared" si="2"/>
        <v>0</v>
      </c>
      <c r="P20" s="342">
        <f t="shared" si="3"/>
        <v>0</v>
      </c>
      <c r="Q20" s="344">
        <f t="shared" si="4"/>
        <v>1</v>
      </c>
      <c r="R20" s="371"/>
      <c r="S20" s="371"/>
    </row>
    <row r="21" spans="1:19" ht="30.65" customHeight="1" x14ac:dyDescent="0.3">
      <c r="A21" s="117" t="s">
        <v>277</v>
      </c>
      <c r="B21" s="89" t="s">
        <v>270</v>
      </c>
      <c r="C21" s="355"/>
      <c r="D21" s="86" t="s">
        <v>12</v>
      </c>
      <c r="E21" s="318">
        <v>1</v>
      </c>
      <c r="F21" s="137">
        <f t="shared" ref="F21:J21" si="15">E21*1.05</f>
        <v>1.05</v>
      </c>
      <c r="G21" s="198">
        <f t="shared" si="15"/>
        <v>1.1025</v>
      </c>
      <c r="H21" s="198">
        <f t="shared" si="15"/>
        <v>1.1576250000000001</v>
      </c>
      <c r="I21" s="198">
        <f t="shared" si="15"/>
        <v>1.2155062500000002</v>
      </c>
      <c r="J21" s="198">
        <f t="shared" si="15"/>
        <v>1.2762815625000004</v>
      </c>
      <c r="K21" s="198"/>
      <c r="L21" s="198">
        <v>1</v>
      </c>
      <c r="M21" s="327"/>
      <c r="N21" s="338">
        <f t="shared" si="1"/>
        <v>0</v>
      </c>
      <c r="O21" s="338">
        <f t="shared" si="2"/>
        <v>1.05</v>
      </c>
      <c r="P21" s="342">
        <f t="shared" si="3"/>
        <v>0</v>
      </c>
      <c r="Q21" s="344">
        <f t="shared" si="4"/>
        <v>1.05</v>
      </c>
      <c r="R21" s="371"/>
      <c r="S21" s="371"/>
    </row>
    <row r="22" spans="1:19" ht="30.65" customHeight="1" x14ac:dyDescent="0.3">
      <c r="A22" s="117" t="s">
        <v>278</v>
      </c>
      <c r="B22" s="89" t="s">
        <v>271</v>
      </c>
      <c r="C22" s="355"/>
      <c r="D22" s="86" t="s">
        <v>12</v>
      </c>
      <c r="E22" s="318">
        <v>1</v>
      </c>
      <c r="F22" s="137">
        <f t="shared" ref="F22:J22" si="16">E22*1.05</f>
        <v>1.05</v>
      </c>
      <c r="G22" s="198">
        <f t="shared" si="16"/>
        <v>1.1025</v>
      </c>
      <c r="H22" s="198">
        <f t="shared" si="16"/>
        <v>1.1576250000000001</v>
      </c>
      <c r="I22" s="198">
        <f t="shared" si="16"/>
        <v>1.2155062500000002</v>
      </c>
      <c r="J22" s="198">
        <f t="shared" si="16"/>
        <v>1.2762815625000004</v>
      </c>
      <c r="K22" s="198"/>
      <c r="L22" s="198">
        <v>1</v>
      </c>
      <c r="M22" s="327"/>
      <c r="N22" s="338">
        <f t="shared" si="1"/>
        <v>0</v>
      </c>
      <c r="O22" s="338">
        <f t="shared" si="2"/>
        <v>1.05</v>
      </c>
      <c r="P22" s="342">
        <f t="shared" si="3"/>
        <v>0</v>
      </c>
      <c r="Q22" s="344">
        <f t="shared" si="4"/>
        <v>1.05</v>
      </c>
      <c r="R22" s="371"/>
      <c r="S22" s="371"/>
    </row>
    <row r="23" spans="1:19" ht="30.65" customHeight="1" x14ac:dyDescent="0.3">
      <c r="A23" s="117" t="s">
        <v>279</v>
      </c>
      <c r="B23" s="89" t="s">
        <v>272</v>
      </c>
      <c r="C23" s="355"/>
      <c r="D23" s="86" t="s">
        <v>12</v>
      </c>
      <c r="E23" s="318">
        <v>1</v>
      </c>
      <c r="F23" s="137">
        <f t="shared" ref="F23:J23" si="17">E23*1.05</f>
        <v>1.05</v>
      </c>
      <c r="G23" s="198">
        <f t="shared" si="17"/>
        <v>1.1025</v>
      </c>
      <c r="H23" s="198">
        <f t="shared" si="17"/>
        <v>1.1576250000000001</v>
      </c>
      <c r="I23" s="198">
        <f t="shared" si="17"/>
        <v>1.2155062500000002</v>
      </c>
      <c r="J23" s="198">
        <f t="shared" si="17"/>
        <v>1.2762815625000004</v>
      </c>
      <c r="K23" s="198"/>
      <c r="L23" s="198">
        <v>1</v>
      </c>
      <c r="M23" s="327"/>
      <c r="N23" s="338">
        <f t="shared" si="1"/>
        <v>0</v>
      </c>
      <c r="O23" s="338">
        <f t="shared" si="2"/>
        <v>1.05</v>
      </c>
      <c r="P23" s="342">
        <f t="shared" si="3"/>
        <v>0</v>
      </c>
      <c r="Q23" s="344">
        <f t="shared" si="4"/>
        <v>1.05</v>
      </c>
      <c r="R23" s="371"/>
      <c r="S23" s="371"/>
    </row>
    <row r="24" spans="1:19" ht="51.5" customHeight="1" x14ac:dyDescent="0.3">
      <c r="A24" s="117" t="s">
        <v>280</v>
      </c>
      <c r="B24" s="89" t="s">
        <v>273</v>
      </c>
      <c r="C24" s="355"/>
      <c r="D24" s="86" t="s">
        <v>12</v>
      </c>
      <c r="E24" s="318">
        <v>1</v>
      </c>
      <c r="F24" s="137">
        <f t="shared" ref="F24:J24" si="18">E24*1.05</f>
        <v>1.05</v>
      </c>
      <c r="G24" s="198">
        <f t="shared" si="18"/>
        <v>1.1025</v>
      </c>
      <c r="H24" s="198">
        <f t="shared" si="18"/>
        <v>1.1576250000000001</v>
      </c>
      <c r="I24" s="198">
        <f t="shared" si="18"/>
        <v>1.2155062500000002</v>
      </c>
      <c r="J24" s="198">
        <f t="shared" si="18"/>
        <v>1.2762815625000004</v>
      </c>
      <c r="K24" s="198">
        <v>1</v>
      </c>
      <c r="L24" s="198"/>
      <c r="M24" s="327"/>
      <c r="N24" s="338">
        <f t="shared" si="1"/>
        <v>1</v>
      </c>
      <c r="O24" s="338">
        <f t="shared" si="2"/>
        <v>0</v>
      </c>
      <c r="P24" s="342">
        <f t="shared" si="3"/>
        <v>0</v>
      </c>
      <c r="Q24" s="344">
        <f t="shared" si="4"/>
        <v>1</v>
      </c>
      <c r="R24" s="371"/>
      <c r="S24" s="371"/>
    </row>
    <row r="25" spans="1:19" ht="51.5" customHeight="1" x14ac:dyDescent="0.3">
      <c r="A25" s="117" t="s">
        <v>281</v>
      </c>
      <c r="B25" s="89" t="s">
        <v>274</v>
      </c>
      <c r="C25" s="355"/>
      <c r="D25" s="86" t="s">
        <v>12</v>
      </c>
      <c r="E25" s="318">
        <v>1</v>
      </c>
      <c r="F25" s="137">
        <f t="shared" ref="F25:J25" si="19">E25*1.05</f>
        <v>1.05</v>
      </c>
      <c r="G25" s="198">
        <f t="shared" si="19"/>
        <v>1.1025</v>
      </c>
      <c r="H25" s="198">
        <f t="shared" si="19"/>
        <v>1.1576250000000001</v>
      </c>
      <c r="I25" s="198">
        <f t="shared" si="19"/>
        <v>1.2155062500000002</v>
      </c>
      <c r="J25" s="198">
        <f t="shared" si="19"/>
        <v>1.2762815625000004</v>
      </c>
      <c r="K25" s="198">
        <v>1</v>
      </c>
      <c r="L25" s="198"/>
      <c r="M25" s="327"/>
      <c r="N25" s="338">
        <f t="shared" si="1"/>
        <v>1</v>
      </c>
      <c r="O25" s="338">
        <f t="shared" si="2"/>
        <v>0</v>
      </c>
      <c r="P25" s="342">
        <f t="shared" si="3"/>
        <v>0</v>
      </c>
      <c r="Q25" s="344">
        <f t="shared" si="4"/>
        <v>1</v>
      </c>
      <c r="R25" s="371"/>
      <c r="S25" s="371"/>
    </row>
    <row r="26" spans="1:19" ht="51.5" customHeight="1" thickBot="1" x14ac:dyDescent="0.35">
      <c r="A26" s="125" t="s">
        <v>282</v>
      </c>
      <c r="B26" s="90" t="s">
        <v>275</v>
      </c>
      <c r="C26" s="356"/>
      <c r="D26" s="268" t="s">
        <v>12</v>
      </c>
      <c r="E26" s="318">
        <v>1</v>
      </c>
      <c r="F26" s="137">
        <f t="shared" ref="F26:J26" si="20">E26*1.05</f>
        <v>1.05</v>
      </c>
      <c r="G26" s="198">
        <f t="shared" si="20"/>
        <v>1.1025</v>
      </c>
      <c r="H26" s="198">
        <f t="shared" si="20"/>
        <v>1.1576250000000001</v>
      </c>
      <c r="I26" s="198">
        <f t="shared" si="20"/>
        <v>1.2155062500000002</v>
      </c>
      <c r="J26" s="198">
        <f t="shared" si="20"/>
        <v>1.2762815625000004</v>
      </c>
      <c r="K26" s="198">
        <v>1</v>
      </c>
      <c r="L26" s="198"/>
      <c r="M26" s="327"/>
      <c r="N26" s="338">
        <f t="shared" si="1"/>
        <v>1</v>
      </c>
      <c r="O26" s="338">
        <f t="shared" si="2"/>
        <v>0</v>
      </c>
      <c r="P26" s="342">
        <f t="shared" si="3"/>
        <v>0</v>
      </c>
      <c r="Q26" s="344">
        <f t="shared" si="4"/>
        <v>1</v>
      </c>
      <c r="R26" s="371"/>
      <c r="S26" s="371"/>
    </row>
    <row r="27" spans="1:19" s="81" customFormat="1" ht="28.75" customHeight="1" x14ac:dyDescent="0.3">
      <c r="A27" s="155" t="s">
        <v>283</v>
      </c>
      <c r="B27" s="88" t="s">
        <v>267</v>
      </c>
      <c r="C27" s="354" t="s">
        <v>230</v>
      </c>
      <c r="D27" s="270" t="s">
        <v>12</v>
      </c>
      <c r="E27" s="318">
        <v>1</v>
      </c>
      <c r="F27" s="137">
        <f t="shared" ref="F27:J27" si="21">E27*1.05</f>
        <v>1.05</v>
      </c>
      <c r="G27" s="198">
        <f t="shared" si="21"/>
        <v>1.1025</v>
      </c>
      <c r="H27" s="198">
        <f t="shared" si="21"/>
        <v>1.1576250000000001</v>
      </c>
      <c r="I27" s="198">
        <f t="shared" si="21"/>
        <v>1.2155062500000002</v>
      </c>
      <c r="J27" s="198">
        <f t="shared" si="21"/>
        <v>1.2762815625000004</v>
      </c>
      <c r="K27" s="198"/>
      <c r="L27" s="198"/>
      <c r="M27" s="326"/>
      <c r="N27" s="338">
        <f t="shared" si="1"/>
        <v>0</v>
      </c>
      <c r="O27" s="338">
        <f t="shared" si="2"/>
        <v>0</v>
      </c>
      <c r="P27" s="342">
        <f t="shared" si="3"/>
        <v>0</v>
      </c>
      <c r="Q27" s="344">
        <f t="shared" si="4"/>
        <v>0</v>
      </c>
      <c r="R27" s="371"/>
      <c r="S27" s="371"/>
    </row>
    <row r="28" spans="1:19" s="81" customFormat="1" ht="28.75" customHeight="1" x14ac:dyDescent="0.3">
      <c r="A28" s="117" t="s">
        <v>284</v>
      </c>
      <c r="B28" s="89" t="s">
        <v>268</v>
      </c>
      <c r="C28" s="355"/>
      <c r="D28" s="86" t="s">
        <v>12</v>
      </c>
      <c r="E28" s="318">
        <v>1</v>
      </c>
      <c r="F28" s="137">
        <f t="shared" ref="F28:J28" si="22">E28*1.05</f>
        <v>1.05</v>
      </c>
      <c r="G28" s="198">
        <f t="shared" si="22"/>
        <v>1.1025</v>
      </c>
      <c r="H28" s="198">
        <f t="shared" si="22"/>
        <v>1.1576250000000001</v>
      </c>
      <c r="I28" s="198">
        <f t="shared" si="22"/>
        <v>1.2155062500000002</v>
      </c>
      <c r="J28" s="198">
        <f t="shared" si="22"/>
        <v>1.2762815625000004</v>
      </c>
      <c r="K28" s="198"/>
      <c r="L28" s="198"/>
      <c r="M28" s="326"/>
      <c r="N28" s="338">
        <f t="shared" si="1"/>
        <v>0</v>
      </c>
      <c r="O28" s="338">
        <f t="shared" si="2"/>
        <v>0</v>
      </c>
      <c r="P28" s="342">
        <f t="shared" si="3"/>
        <v>0</v>
      </c>
      <c r="Q28" s="344">
        <f t="shared" si="4"/>
        <v>0</v>
      </c>
      <c r="R28" s="371"/>
      <c r="S28" s="371"/>
    </row>
    <row r="29" spans="1:19" s="81" customFormat="1" ht="28.75" customHeight="1" x14ac:dyDescent="0.3">
      <c r="A29" s="117" t="s">
        <v>285</v>
      </c>
      <c r="B29" s="89" t="s">
        <v>269</v>
      </c>
      <c r="C29" s="355"/>
      <c r="D29" s="86" t="s">
        <v>12</v>
      </c>
      <c r="E29" s="318">
        <v>1</v>
      </c>
      <c r="F29" s="137">
        <f t="shared" ref="F29:J29" si="23">E29*1.05</f>
        <v>1.05</v>
      </c>
      <c r="G29" s="198">
        <f t="shared" si="23"/>
        <v>1.1025</v>
      </c>
      <c r="H29" s="198">
        <f t="shared" si="23"/>
        <v>1.1576250000000001</v>
      </c>
      <c r="I29" s="198">
        <f t="shared" si="23"/>
        <v>1.2155062500000002</v>
      </c>
      <c r="J29" s="198">
        <f t="shared" si="23"/>
        <v>1.2762815625000004</v>
      </c>
      <c r="K29" s="198"/>
      <c r="L29" s="198"/>
      <c r="M29" s="326"/>
      <c r="N29" s="338">
        <f t="shared" si="1"/>
        <v>0</v>
      </c>
      <c r="O29" s="338">
        <f t="shared" si="2"/>
        <v>0</v>
      </c>
      <c r="P29" s="342">
        <f t="shared" si="3"/>
        <v>0</v>
      </c>
      <c r="Q29" s="344">
        <f t="shared" si="4"/>
        <v>0</v>
      </c>
      <c r="R29" s="371"/>
      <c r="S29" s="371"/>
    </row>
    <row r="30" spans="1:19" ht="30.65" customHeight="1" x14ac:dyDescent="0.3">
      <c r="A30" s="117" t="s">
        <v>286</v>
      </c>
      <c r="B30" s="89" t="s">
        <v>270</v>
      </c>
      <c r="C30" s="355"/>
      <c r="D30" s="86" t="s">
        <v>12</v>
      </c>
      <c r="E30" s="318">
        <v>1</v>
      </c>
      <c r="F30" s="137">
        <f t="shared" ref="F30:J30" si="24">E30*1.05</f>
        <v>1.05</v>
      </c>
      <c r="G30" s="198">
        <f t="shared" si="24"/>
        <v>1.1025</v>
      </c>
      <c r="H30" s="198">
        <f t="shared" si="24"/>
        <v>1.1576250000000001</v>
      </c>
      <c r="I30" s="198">
        <f t="shared" si="24"/>
        <v>1.2155062500000002</v>
      </c>
      <c r="J30" s="198">
        <f t="shared" si="24"/>
        <v>1.2762815625000004</v>
      </c>
      <c r="K30" s="198"/>
      <c r="L30" s="198"/>
      <c r="M30" s="327"/>
      <c r="N30" s="338">
        <f t="shared" si="1"/>
        <v>0</v>
      </c>
      <c r="O30" s="338">
        <f t="shared" si="2"/>
        <v>0</v>
      </c>
      <c r="P30" s="342">
        <f t="shared" si="3"/>
        <v>0</v>
      </c>
      <c r="Q30" s="344">
        <f t="shared" si="4"/>
        <v>0</v>
      </c>
      <c r="R30" s="371"/>
      <c r="S30" s="371"/>
    </row>
    <row r="31" spans="1:19" ht="30.65" customHeight="1" x14ac:dyDescent="0.3">
      <c r="A31" s="117" t="s">
        <v>287</v>
      </c>
      <c r="B31" s="89" t="s">
        <v>271</v>
      </c>
      <c r="C31" s="355"/>
      <c r="D31" s="86" t="s">
        <v>12</v>
      </c>
      <c r="E31" s="318">
        <v>1</v>
      </c>
      <c r="F31" s="137">
        <f t="shared" ref="F31:J31" si="25">E31*1.05</f>
        <v>1.05</v>
      </c>
      <c r="G31" s="198">
        <f t="shared" si="25"/>
        <v>1.1025</v>
      </c>
      <c r="H31" s="198">
        <f t="shared" si="25"/>
        <v>1.1576250000000001</v>
      </c>
      <c r="I31" s="198">
        <f t="shared" si="25"/>
        <v>1.2155062500000002</v>
      </c>
      <c r="J31" s="198">
        <f t="shared" si="25"/>
        <v>1.2762815625000004</v>
      </c>
      <c r="K31" s="198"/>
      <c r="L31" s="198"/>
      <c r="M31" s="327"/>
      <c r="N31" s="338">
        <f t="shared" si="1"/>
        <v>0</v>
      </c>
      <c r="O31" s="338">
        <f t="shared" si="2"/>
        <v>0</v>
      </c>
      <c r="P31" s="342">
        <f t="shared" si="3"/>
        <v>0</v>
      </c>
      <c r="Q31" s="344">
        <f t="shared" si="4"/>
        <v>0</v>
      </c>
      <c r="R31" s="371"/>
      <c r="S31" s="371"/>
    </row>
    <row r="32" spans="1:19" ht="30.65" customHeight="1" x14ac:dyDescent="0.3">
      <c r="A32" s="117" t="s">
        <v>288</v>
      </c>
      <c r="B32" s="89" t="s">
        <v>272</v>
      </c>
      <c r="C32" s="355"/>
      <c r="D32" s="86" t="s">
        <v>12</v>
      </c>
      <c r="E32" s="318">
        <v>1</v>
      </c>
      <c r="F32" s="137">
        <f t="shared" ref="F32:J32" si="26">E32*1.05</f>
        <v>1.05</v>
      </c>
      <c r="G32" s="198">
        <f t="shared" si="26"/>
        <v>1.1025</v>
      </c>
      <c r="H32" s="198">
        <f t="shared" si="26"/>
        <v>1.1576250000000001</v>
      </c>
      <c r="I32" s="198">
        <f t="shared" si="26"/>
        <v>1.2155062500000002</v>
      </c>
      <c r="J32" s="198">
        <f t="shared" si="26"/>
        <v>1.2762815625000004</v>
      </c>
      <c r="K32" s="198"/>
      <c r="L32" s="198"/>
      <c r="M32" s="327"/>
      <c r="N32" s="338">
        <f t="shared" si="1"/>
        <v>0</v>
      </c>
      <c r="O32" s="338">
        <f t="shared" si="2"/>
        <v>0</v>
      </c>
      <c r="P32" s="342">
        <f t="shared" si="3"/>
        <v>0</v>
      </c>
      <c r="Q32" s="344">
        <f t="shared" si="4"/>
        <v>0</v>
      </c>
      <c r="R32" s="371"/>
      <c r="S32" s="371"/>
    </row>
    <row r="33" spans="1:23" ht="51.5" customHeight="1" x14ac:dyDescent="0.3">
      <c r="A33" s="117" t="s">
        <v>289</v>
      </c>
      <c r="B33" s="89" t="s">
        <v>273</v>
      </c>
      <c r="C33" s="355"/>
      <c r="D33" s="86" t="s">
        <v>12</v>
      </c>
      <c r="E33" s="318">
        <v>1</v>
      </c>
      <c r="F33" s="137">
        <f t="shared" ref="F33:J33" si="27">E33*1.05</f>
        <v>1.05</v>
      </c>
      <c r="G33" s="198">
        <f t="shared" si="27"/>
        <v>1.1025</v>
      </c>
      <c r="H33" s="198">
        <f t="shared" si="27"/>
        <v>1.1576250000000001</v>
      </c>
      <c r="I33" s="198">
        <f t="shared" si="27"/>
        <v>1.2155062500000002</v>
      </c>
      <c r="J33" s="198">
        <f t="shared" si="27"/>
        <v>1.2762815625000004</v>
      </c>
      <c r="K33" s="198"/>
      <c r="L33" s="198"/>
      <c r="M33" s="327"/>
      <c r="N33" s="338">
        <f t="shared" si="1"/>
        <v>0</v>
      </c>
      <c r="O33" s="338">
        <f t="shared" si="2"/>
        <v>0</v>
      </c>
      <c r="P33" s="342">
        <f t="shared" si="3"/>
        <v>0</v>
      </c>
      <c r="Q33" s="344">
        <f t="shared" si="4"/>
        <v>0</v>
      </c>
      <c r="R33" s="371"/>
      <c r="S33" s="371"/>
    </row>
    <row r="34" spans="1:23" ht="51.5" customHeight="1" x14ac:dyDescent="0.3">
      <c r="A34" s="117" t="s">
        <v>290</v>
      </c>
      <c r="B34" s="89" t="s">
        <v>274</v>
      </c>
      <c r="C34" s="355"/>
      <c r="D34" s="86" t="s">
        <v>12</v>
      </c>
      <c r="E34" s="318">
        <v>1</v>
      </c>
      <c r="F34" s="137">
        <f t="shared" ref="F34:J34" si="28">E34*1.05</f>
        <v>1.05</v>
      </c>
      <c r="G34" s="198">
        <f t="shared" si="28"/>
        <v>1.1025</v>
      </c>
      <c r="H34" s="198">
        <f t="shared" si="28"/>
        <v>1.1576250000000001</v>
      </c>
      <c r="I34" s="198">
        <f t="shared" si="28"/>
        <v>1.2155062500000002</v>
      </c>
      <c r="J34" s="198">
        <f t="shared" si="28"/>
        <v>1.2762815625000004</v>
      </c>
      <c r="K34" s="198"/>
      <c r="L34" s="198"/>
      <c r="M34" s="327"/>
      <c r="N34" s="338">
        <f t="shared" si="1"/>
        <v>0</v>
      </c>
      <c r="O34" s="338">
        <f t="shared" si="2"/>
        <v>0</v>
      </c>
      <c r="P34" s="342">
        <f t="shared" si="3"/>
        <v>0</v>
      </c>
      <c r="Q34" s="344">
        <f t="shared" si="4"/>
        <v>0</v>
      </c>
      <c r="R34" s="371"/>
      <c r="S34" s="371"/>
    </row>
    <row r="35" spans="1:23" ht="51.5" customHeight="1" thickBot="1" x14ac:dyDescent="0.35">
      <c r="A35" s="125" t="s">
        <v>291</v>
      </c>
      <c r="B35" s="90" t="s">
        <v>275</v>
      </c>
      <c r="C35" s="356"/>
      <c r="D35" s="268" t="s">
        <v>12</v>
      </c>
      <c r="E35" s="319">
        <v>1</v>
      </c>
      <c r="F35" s="144">
        <f t="shared" ref="F35:J35" si="29">E35*1.05</f>
        <v>1.05</v>
      </c>
      <c r="G35" s="203">
        <f t="shared" si="29"/>
        <v>1.1025</v>
      </c>
      <c r="H35" s="203">
        <f t="shared" si="29"/>
        <v>1.1576250000000001</v>
      </c>
      <c r="I35" s="203">
        <f t="shared" si="29"/>
        <v>1.2155062500000002</v>
      </c>
      <c r="J35" s="203">
        <f t="shared" si="29"/>
        <v>1.2762815625000004</v>
      </c>
      <c r="K35" s="203"/>
      <c r="L35" s="203"/>
      <c r="M35" s="328"/>
      <c r="N35" s="338">
        <f t="shared" si="1"/>
        <v>0</v>
      </c>
      <c r="O35" s="338">
        <f t="shared" si="2"/>
        <v>0</v>
      </c>
      <c r="P35" s="342">
        <f t="shared" si="3"/>
        <v>0</v>
      </c>
      <c r="Q35" s="344">
        <f t="shared" si="4"/>
        <v>0</v>
      </c>
      <c r="R35" s="371"/>
      <c r="S35" s="371"/>
    </row>
    <row r="36" spans="1:23" ht="14.5" customHeight="1" thickBot="1" x14ac:dyDescent="0.35">
      <c r="A36" s="310">
        <v>2</v>
      </c>
      <c r="B36" s="367" t="s">
        <v>246</v>
      </c>
      <c r="C36" s="368"/>
      <c r="D36" s="368"/>
      <c r="E36" s="368"/>
      <c r="F36" s="368"/>
      <c r="G36" s="368"/>
      <c r="H36" s="368"/>
      <c r="I36" s="368"/>
      <c r="J36" s="368"/>
      <c r="K36" s="368"/>
      <c r="L36" s="368"/>
      <c r="M36" s="368"/>
      <c r="N36" s="338">
        <f t="shared" si="1"/>
        <v>0</v>
      </c>
      <c r="O36" s="338">
        <f t="shared" si="2"/>
        <v>0</v>
      </c>
      <c r="P36" s="342">
        <f t="shared" si="3"/>
        <v>0</v>
      </c>
      <c r="Q36" s="344">
        <f t="shared" si="4"/>
        <v>0</v>
      </c>
      <c r="R36" s="371"/>
      <c r="S36" s="371"/>
    </row>
    <row r="37" spans="1:23" ht="16" customHeight="1" thickBot="1" x14ac:dyDescent="0.35">
      <c r="A37" s="248"/>
      <c r="B37" s="363" t="s">
        <v>303</v>
      </c>
      <c r="C37" s="364"/>
      <c r="D37" s="249"/>
      <c r="E37" s="309"/>
      <c r="F37" s="309"/>
      <c r="G37" s="309"/>
      <c r="H37" s="309"/>
      <c r="I37" s="309"/>
      <c r="J37" s="309"/>
      <c r="K37" s="309"/>
      <c r="L37" s="309"/>
      <c r="M37" s="309"/>
      <c r="N37" s="338">
        <f t="shared" si="1"/>
        <v>0</v>
      </c>
      <c r="O37" s="338">
        <f t="shared" si="2"/>
        <v>0</v>
      </c>
      <c r="P37" s="342">
        <f t="shared" si="3"/>
        <v>0</v>
      </c>
      <c r="Q37" s="344">
        <f t="shared" si="4"/>
        <v>0</v>
      </c>
      <c r="R37" s="371"/>
      <c r="S37" s="371"/>
    </row>
    <row r="38" spans="1:23" s="81" customFormat="1" ht="28" x14ac:dyDescent="0.3">
      <c r="A38" s="155" t="s">
        <v>14</v>
      </c>
      <c r="B38" s="276" t="s">
        <v>292</v>
      </c>
      <c r="C38" s="357" t="s">
        <v>189</v>
      </c>
      <c r="D38" s="118" t="s">
        <v>16</v>
      </c>
      <c r="E38" s="318">
        <v>1</v>
      </c>
      <c r="F38" s="137">
        <f t="shared" ref="F38:J38" si="30">E38*1.05</f>
        <v>1.05</v>
      </c>
      <c r="G38" s="198">
        <f t="shared" si="30"/>
        <v>1.1025</v>
      </c>
      <c r="H38" s="198">
        <f t="shared" si="30"/>
        <v>1.1576250000000001</v>
      </c>
      <c r="I38" s="198">
        <f t="shared" si="30"/>
        <v>1.2155062500000002</v>
      </c>
      <c r="J38" s="198">
        <f t="shared" si="30"/>
        <v>1.2762815625000004</v>
      </c>
      <c r="K38" s="198"/>
      <c r="L38" s="198"/>
      <c r="M38" s="326"/>
      <c r="N38" s="338">
        <f t="shared" si="1"/>
        <v>0</v>
      </c>
      <c r="O38" s="338">
        <f t="shared" si="2"/>
        <v>0</v>
      </c>
      <c r="P38" s="342">
        <f t="shared" si="3"/>
        <v>0</v>
      </c>
      <c r="Q38" s="344">
        <f t="shared" si="4"/>
        <v>0</v>
      </c>
      <c r="R38" s="371"/>
      <c r="S38" s="371"/>
    </row>
    <row r="39" spans="1:23" s="81" customFormat="1" ht="28" x14ac:dyDescent="0.3">
      <c r="A39" s="117" t="s">
        <v>17</v>
      </c>
      <c r="B39" s="277" t="s">
        <v>293</v>
      </c>
      <c r="C39" s="358"/>
      <c r="D39" s="118" t="s">
        <v>16</v>
      </c>
      <c r="E39" s="318">
        <v>1</v>
      </c>
      <c r="F39" s="137">
        <f t="shared" ref="F39:J39" si="31">E39*1.05</f>
        <v>1.05</v>
      </c>
      <c r="G39" s="198">
        <f t="shared" si="31"/>
        <v>1.1025</v>
      </c>
      <c r="H39" s="198">
        <f t="shared" si="31"/>
        <v>1.1576250000000001</v>
      </c>
      <c r="I39" s="198">
        <f t="shared" si="31"/>
        <v>1.2155062500000002</v>
      </c>
      <c r="J39" s="198">
        <f t="shared" si="31"/>
        <v>1.2762815625000004</v>
      </c>
      <c r="K39" s="198"/>
      <c r="L39" s="198"/>
      <c r="M39" s="326"/>
      <c r="N39" s="338">
        <f t="shared" si="1"/>
        <v>0</v>
      </c>
      <c r="O39" s="338">
        <f t="shared" si="2"/>
        <v>0</v>
      </c>
      <c r="P39" s="342">
        <f t="shared" si="3"/>
        <v>0</v>
      </c>
      <c r="Q39" s="344">
        <f t="shared" si="4"/>
        <v>0</v>
      </c>
      <c r="R39" s="371"/>
      <c r="S39" s="371"/>
    </row>
    <row r="40" spans="1:23" s="81" customFormat="1" ht="28" x14ac:dyDescent="0.3">
      <c r="A40" s="117" t="s">
        <v>19</v>
      </c>
      <c r="B40" s="277" t="s">
        <v>294</v>
      </c>
      <c r="C40" s="358"/>
      <c r="D40" s="118" t="s">
        <v>16</v>
      </c>
      <c r="E40" s="318">
        <v>1</v>
      </c>
      <c r="F40" s="137">
        <f t="shared" ref="F40:J40" si="32">E40*1.05</f>
        <v>1.05</v>
      </c>
      <c r="G40" s="198">
        <f t="shared" si="32"/>
        <v>1.1025</v>
      </c>
      <c r="H40" s="198">
        <f t="shared" si="32"/>
        <v>1.1576250000000001</v>
      </c>
      <c r="I40" s="198">
        <f t="shared" si="32"/>
        <v>1.2155062500000002</v>
      </c>
      <c r="J40" s="198">
        <f t="shared" si="32"/>
        <v>1.2762815625000004</v>
      </c>
      <c r="K40" s="198"/>
      <c r="L40" s="198"/>
      <c r="M40" s="326"/>
      <c r="N40" s="338">
        <f t="shared" si="1"/>
        <v>0</v>
      </c>
      <c r="O40" s="338">
        <f t="shared" si="2"/>
        <v>0</v>
      </c>
      <c r="P40" s="342">
        <f t="shared" si="3"/>
        <v>0</v>
      </c>
      <c r="Q40" s="344">
        <f t="shared" si="4"/>
        <v>0</v>
      </c>
      <c r="R40" s="371"/>
      <c r="S40" s="371"/>
    </row>
    <row r="41" spans="1:23" s="81" customFormat="1" ht="28" x14ac:dyDescent="0.3">
      <c r="A41" s="117" t="s">
        <v>21</v>
      </c>
      <c r="B41" s="277" t="s">
        <v>295</v>
      </c>
      <c r="C41" s="358"/>
      <c r="D41" s="118" t="s">
        <v>16</v>
      </c>
      <c r="E41" s="318">
        <v>1</v>
      </c>
      <c r="F41" s="137">
        <f t="shared" ref="F41:J41" si="33">E41*1.05</f>
        <v>1.05</v>
      </c>
      <c r="G41" s="198">
        <f t="shared" si="33"/>
        <v>1.1025</v>
      </c>
      <c r="H41" s="198">
        <f t="shared" si="33"/>
        <v>1.1576250000000001</v>
      </c>
      <c r="I41" s="198">
        <f t="shared" si="33"/>
        <v>1.2155062500000002</v>
      </c>
      <c r="J41" s="198">
        <f t="shared" si="33"/>
        <v>1.2762815625000004</v>
      </c>
      <c r="K41" s="198"/>
      <c r="L41" s="198"/>
      <c r="M41" s="326"/>
      <c r="N41" s="338">
        <f t="shared" si="1"/>
        <v>0</v>
      </c>
      <c r="O41" s="338">
        <f t="shared" si="2"/>
        <v>0</v>
      </c>
      <c r="P41" s="342">
        <f t="shared" si="3"/>
        <v>0</v>
      </c>
      <c r="Q41" s="344">
        <f t="shared" si="4"/>
        <v>0</v>
      </c>
      <c r="R41" s="371"/>
      <c r="S41" s="371"/>
      <c r="W41" s="81" t="s">
        <v>245</v>
      </c>
    </row>
    <row r="42" spans="1:23" s="81" customFormat="1" ht="42" x14ac:dyDescent="0.3">
      <c r="A42" s="117" t="s">
        <v>23</v>
      </c>
      <c r="B42" s="277" t="s">
        <v>296</v>
      </c>
      <c r="C42" s="358"/>
      <c r="D42" s="118" t="s">
        <v>16</v>
      </c>
      <c r="E42" s="318">
        <v>1</v>
      </c>
      <c r="F42" s="137">
        <f t="shared" ref="F42:J42" si="34">E42*1.05</f>
        <v>1.05</v>
      </c>
      <c r="G42" s="198">
        <f t="shared" si="34"/>
        <v>1.1025</v>
      </c>
      <c r="H42" s="198">
        <f t="shared" si="34"/>
        <v>1.1576250000000001</v>
      </c>
      <c r="I42" s="198">
        <f t="shared" si="34"/>
        <v>1.2155062500000002</v>
      </c>
      <c r="J42" s="198">
        <f t="shared" si="34"/>
        <v>1.2762815625000004</v>
      </c>
      <c r="K42" s="198"/>
      <c r="L42" s="198"/>
      <c r="M42" s="326"/>
      <c r="N42" s="338">
        <f t="shared" si="1"/>
        <v>0</v>
      </c>
      <c r="O42" s="338">
        <f t="shared" si="2"/>
        <v>0</v>
      </c>
      <c r="P42" s="342">
        <f t="shared" si="3"/>
        <v>0</v>
      </c>
      <c r="Q42" s="344">
        <f t="shared" si="4"/>
        <v>0</v>
      </c>
      <c r="R42" s="371"/>
      <c r="S42" s="371"/>
    </row>
    <row r="43" spans="1:23" s="81" customFormat="1" ht="42" x14ac:dyDescent="0.3">
      <c r="A43" s="117" t="s">
        <v>25</v>
      </c>
      <c r="B43" s="277" t="s">
        <v>297</v>
      </c>
      <c r="C43" s="358"/>
      <c r="D43" s="118" t="s">
        <v>16</v>
      </c>
      <c r="E43" s="318">
        <v>1</v>
      </c>
      <c r="F43" s="137">
        <f t="shared" ref="F43:J43" si="35">E43*1.05</f>
        <v>1.05</v>
      </c>
      <c r="G43" s="198">
        <f t="shared" si="35"/>
        <v>1.1025</v>
      </c>
      <c r="H43" s="198">
        <f t="shared" si="35"/>
        <v>1.1576250000000001</v>
      </c>
      <c r="I43" s="198">
        <f t="shared" si="35"/>
        <v>1.2155062500000002</v>
      </c>
      <c r="J43" s="198">
        <f t="shared" si="35"/>
        <v>1.2762815625000004</v>
      </c>
      <c r="K43" s="198"/>
      <c r="L43" s="198"/>
      <c r="M43" s="326"/>
      <c r="N43" s="338">
        <f t="shared" si="1"/>
        <v>0</v>
      </c>
      <c r="O43" s="338">
        <f t="shared" si="2"/>
        <v>0</v>
      </c>
      <c r="P43" s="342">
        <f t="shared" si="3"/>
        <v>0</v>
      </c>
      <c r="Q43" s="344">
        <f t="shared" si="4"/>
        <v>0</v>
      </c>
      <c r="R43" s="371"/>
      <c r="S43" s="371"/>
    </row>
    <row r="44" spans="1:23" ht="42" x14ac:dyDescent="0.3">
      <c r="A44" s="117" t="s">
        <v>27</v>
      </c>
      <c r="B44" s="277" t="s">
        <v>298</v>
      </c>
      <c r="C44" s="358"/>
      <c r="D44" s="118" t="s">
        <v>16</v>
      </c>
      <c r="E44" s="318">
        <v>1</v>
      </c>
      <c r="F44" s="137">
        <f t="shared" ref="F44:J44" si="36">E44*1.05</f>
        <v>1.05</v>
      </c>
      <c r="G44" s="198">
        <f t="shared" si="36"/>
        <v>1.1025</v>
      </c>
      <c r="H44" s="198">
        <f t="shared" si="36"/>
        <v>1.1576250000000001</v>
      </c>
      <c r="I44" s="198">
        <f t="shared" si="36"/>
        <v>1.2155062500000002</v>
      </c>
      <c r="J44" s="198">
        <f t="shared" si="36"/>
        <v>1.2762815625000004</v>
      </c>
      <c r="K44" s="198"/>
      <c r="L44" s="198"/>
      <c r="M44" s="326"/>
      <c r="N44" s="338">
        <f t="shared" si="1"/>
        <v>0</v>
      </c>
      <c r="O44" s="338">
        <f t="shared" si="2"/>
        <v>0</v>
      </c>
      <c r="P44" s="342">
        <f t="shared" si="3"/>
        <v>0</v>
      </c>
      <c r="Q44" s="344">
        <f t="shared" si="4"/>
        <v>0</v>
      </c>
      <c r="R44" s="371"/>
      <c r="S44" s="371"/>
    </row>
    <row r="45" spans="1:23" ht="28" x14ac:dyDescent="0.3">
      <c r="A45" s="117" t="s">
        <v>29</v>
      </c>
      <c r="B45" s="277" t="s">
        <v>299</v>
      </c>
      <c r="C45" s="358"/>
      <c r="D45" s="118" t="s">
        <v>16</v>
      </c>
      <c r="E45" s="318">
        <v>1</v>
      </c>
      <c r="F45" s="137">
        <f t="shared" ref="F45:J45" si="37">E45*1.05</f>
        <v>1.05</v>
      </c>
      <c r="G45" s="198">
        <f t="shared" si="37"/>
        <v>1.1025</v>
      </c>
      <c r="H45" s="198">
        <f t="shared" si="37"/>
        <v>1.1576250000000001</v>
      </c>
      <c r="I45" s="198">
        <f t="shared" si="37"/>
        <v>1.2155062500000002</v>
      </c>
      <c r="J45" s="198">
        <f t="shared" si="37"/>
        <v>1.2762815625000004</v>
      </c>
      <c r="K45" s="198"/>
      <c r="L45" s="198"/>
      <c r="M45" s="326"/>
      <c r="N45" s="338">
        <f t="shared" si="1"/>
        <v>0</v>
      </c>
      <c r="O45" s="338">
        <f t="shared" si="2"/>
        <v>0</v>
      </c>
      <c r="P45" s="342">
        <f t="shared" si="3"/>
        <v>0</v>
      </c>
      <c r="Q45" s="344">
        <f t="shared" si="4"/>
        <v>0</v>
      </c>
      <c r="R45" s="371"/>
      <c r="S45" s="371"/>
    </row>
    <row r="46" spans="1:23" ht="42" x14ac:dyDescent="0.3">
      <c r="A46" s="117" t="s">
        <v>31</v>
      </c>
      <c r="B46" s="277" t="s">
        <v>300</v>
      </c>
      <c r="C46" s="358"/>
      <c r="D46" s="118" t="s">
        <v>16</v>
      </c>
      <c r="E46" s="318">
        <v>1</v>
      </c>
      <c r="F46" s="137">
        <f t="shared" ref="F46:J46" si="38">E46*1.05</f>
        <v>1.05</v>
      </c>
      <c r="G46" s="198">
        <f t="shared" si="38"/>
        <v>1.1025</v>
      </c>
      <c r="H46" s="198">
        <f t="shared" si="38"/>
        <v>1.1576250000000001</v>
      </c>
      <c r="I46" s="198">
        <f t="shared" si="38"/>
        <v>1.2155062500000002</v>
      </c>
      <c r="J46" s="198">
        <f t="shared" si="38"/>
        <v>1.2762815625000004</v>
      </c>
      <c r="K46" s="198"/>
      <c r="L46" s="198"/>
      <c r="M46" s="326"/>
      <c r="N46" s="338">
        <f t="shared" si="1"/>
        <v>0</v>
      </c>
      <c r="O46" s="338">
        <f t="shared" si="2"/>
        <v>0</v>
      </c>
      <c r="P46" s="342">
        <f t="shared" si="3"/>
        <v>0</v>
      </c>
      <c r="Q46" s="344">
        <f t="shared" si="4"/>
        <v>0</v>
      </c>
      <c r="R46" s="371"/>
      <c r="S46" s="371"/>
    </row>
    <row r="47" spans="1:23" ht="28" x14ac:dyDescent="0.3">
      <c r="A47" s="117" t="s">
        <v>50</v>
      </c>
      <c r="B47" s="277" t="s">
        <v>301</v>
      </c>
      <c r="C47" s="358"/>
      <c r="D47" s="118" t="s">
        <v>16</v>
      </c>
      <c r="E47" s="318">
        <v>1</v>
      </c>
      <c r="F47" s="137">
        <f t="shared" ref="F47:J47" si="39">E47*1.05</f>
        <v>1.05</v>
      </c>
      <c r="G47" s="198">
        <f t="shared" si="39"/>
        <v>1.1025</v>
      </c>
      <c r="H47" s="198">
        <f t="shared" si="39"/>
        <v>1.1576250000000001</v>
      </c>
      <c r="I47" s="198">
        <f t="shared" si="39"/>
        <v>1.2155062500000002</v>
      </c>
      <c r="J47" s="198">
        <f t="shared" si="39"/>
        <v>1.2762815625000004</v>
      </c>
      <c r="K47" s="198"/>
      <c r="L47" s="198"/>
      <c r="M47" s="198"/>
      <c r="N47" s="338">
        <f t="shared" si="1"/>
        <v>0</v>
      </c>
      <c r="O47" s="338">
        <f t="shared" si="2"/>
        <v>0</v>
      </c>
      <c r="P47" s="342">
        <f t="shared" si="3"/>
        <v>0</v>
      </c>
      <c r="Q47" s="344">
        <f t="shared" si="4"/>
        <v>0</v>
      </c>
      <c r="R47" s="371"/>
      <c r="S47" s="371"/>
    </row>
    <row r="48" spans="1:23" ht="28" x14ac:dyDescent="0.3">
      <c r="A48" s="117" t="s">
        <v>71</v>
      </c>
      <c r="B48" s="277" t="s">
        <v>302</v>
      </c>
      <c r="C48" s="358"/>
      <c r="D48" s="269" t="s">
        <v>16</v>
      </c>
      <c r="E48" s="318">
        <v>1</v>
      </c>
      <c r="F48" s="137">
        <f t="shared" ref="F48:J48" si="40">E48*1.05</f>
        <v>1.05</v>
      </c>
      <c r="G48" s="198">
        <f t="shared" si="40"/>
        <v>1.1025</v>
      </c>
      <c r="H48" s="198">
        <f t="shared" si="40"/>
        <v>1.1576250000000001</v>
      </c>
      <c r="I48" s="198">
        <f t="shared" si="40"/>
        <v>1.2155062500000002</v>
      </c>
      <c r="J48" s="198">
        <f t="shared" si="40"/>
        <v>1.2762815625000004</v>
      </c>
      <c r="K48" s="198"/>
      <c r="L48" s="198"/>
      <c r="M48" s="198"/>
      <c r="N48" s="338">
        <f t="shared" si="1"/>
        <v>0</v>
      </c>
      <c r="O48" s="338">
        <f t="shared" si="2"/>
        <v>0</v>
      </c>
      <c r="P48" s="342">
        <f t="shared" si="3"/>
        <v>0</v>
      </c>
      <c r="Q48" s="344">
        <f t="shared" si="4"/>
        <v>0</v>
      </c>
      <c r="R48" s="371"/>
      <c r="S48" s="371"/>
    </row>
    <row r="49" spans="1:19" ht="30.65" customHeight="1" x14ac:dyDescent="0.3">
      <c r="A49" s="117" t="s">
        <v>88</v>
      </c>
      <c r="B49" s="277" t="s">
        <v>97</v>
      </c>
      <c r="C49" s="358"/>
      <c r="D49" s="118" t="s">
        <v>16</v>
      </c>
      <c r="E49" s="318">
        <v>1</v>
      </c>
      <c r="F49" s="137">
        <f t="shared" ref="F49:J49" si="41">E49*1.05</f>
        <v>1.05</v>
      </c>
      <c r="G49" s="198">
        <f t="shared" si="41"/>
        <v>1.1025</v>
      </c>
      <c r="H49" s="198">
        <f t="shared" si="41"/>
        <v>1.1576250000000001</v>
      </c>
      <c r="I49" s="198">
        <f t="shared" si="41"/>
        <v>1.2155062500000002</v>
      </c>
      <c r="J49" s="198">
        <f t="shared" si="41"/>
        <v>1.2762815625000004</v>
      </c>
      <c r="K49" s="198"/>
      <c r="L49" s="198"/>
      <c r="M49" s="198"/>
      <c r="N49" s="338">
        <f t="shared" si="1"/>
        <v>0</v>
      </c>
      <c r="O49" s="338">
        <f t="shared" si="2"/>
        <v>0</v>
      </c>
      <c r="P49" s="342">
        <f t="shared" si="3"/>
        <v>0</v>
      </c>
      <c r="Q49" s="344">
        <f t="shared" si="4"/>
        <v>0</v>
      </c>
      <c r="R49" s="371"/>
      <c r="S49" s="371"/>
    </row>
    <row r="50" spans="1:19" ht="30.65" customHeight="1" thickBot="1" x14ac:dyDescent="0.35">
      <c r="A50" s="125" t="s">
        <v>90</v>
      </c>
      <c r="B50" s="278" t="s">
        <v>99</v>
      </c>
      <c r="C50" s="359"/>
      <c r="D50" s="126" t="s">
        <v>16</v>
      </c>
      <c r="E50" s="318">
        <v>1</v>
      </c>
      <c r="F50" s="137">
        <f t="shared" ref="F50:J50" si="42">E50*1.05</f>
        <v>1.05</v>
      </c>
      <c r="G50" s="198">
        <f t="shared" si="42"/>
        <v>1.1025</v>
      </c>
      <c r="H50" s="198">
        <f t="shared" si="42"/>
        <v>1.1576250000000001</v>
      </c>
      <c r="I50" s="198">
        <f t="shared" si="42"/>
        <v>1.2155062500000002</v>
      </c>
      <c r="J50" s="198">
        <f t="shared" si="42"/>
        <v>1.2762815625000004</v>
      </c>
      <c r="K50" s="198"/>
      <c r="L50" s="198"/>
      <c r="M50" s="198"/>
      <c r="N50" s="338">
        <f t="shared" si="1"/>
        <v>0</v>
      </c>
      <c r="O50" s="338">
        <f t="shared" si="2"/>
        <v>0</v>
      </c>
      <c r="P50" s="342">
        <f t="shared" si="3"/>
        <v>0</v>
      </c>
      <c r="Q50" s="344">
        <f t="shared" si="4"/>
        <v>0</v>
      </c>
      <c r="R50" s="371"/>
      <c r="S50" s="371"/>
    </row>
    <row r="51" spans="1:19" ht="30.65" customHeight="1" x14ac:dyDescent="0.3">
      <c r="A51" s="109" t="s">
        <v>92</v>
      </c>
      <c r="B51" s="89" t="s">
        <v>292</v>
      </c>
      <c r="C51" s="357" t="s">
        <v>196</v>
      </c>
      <c r="D51" s="279" t="s">
        <v>16</v>
      </c>
      <c r="E51" s="318">
        <v>1</v>
      </c>
      <c r="F51" s="137">
        <f t="shared" ref="F51:J51" si="43">E51*1.05</f>
        <v>1.05</v>
      </c>
      <c r="G51" s="198">
        <f t="shared" si="43"/>
        <v>1.1025</v>
      </c>
      <c r="H51" s="198">
        <f t="shared" si="43"/>
        <v>1.1576250000000001</v>
      </c>
      <c r="I51" s="198">
        <f t="shared" si="43"/>
        <v>1.2155062500000002</v>
      </c>
      <c r="J51" s="198">
        <f t="shared" si="43"/>
        <v>1.2762815625000004</v>
      </c>
      <c r="K51" s="198">
        <v>1</v>
      </c>
      <c r="L51" s="198"/>
      <c r="M51" s="198"/>
      <c r="N51" s="338">
        <f t="shared" si="1"/>
        <v>1</v>
      </c>
      <c r="O51" s="338">
        <f t="shared" si="2"/>
        <v>0</v>
      </c>
      <c r="P51" s="342">
        <f t="shared" si="3"/>
        <v>0</v>
      </c>
      <c r="Q51" s="344">
        <f t="shared" si="4"/>
        <v>1</v>
      </c>
      <c r="R51" s="371"/>
      <c r="S51" s="371"/>
    </row>
    <row r="52" spans="1:19" ht="30.65" customHeight="1" x14ac:dyDescent="0.3">
      <c r="A52" s="109" t="s">
        <v>94</v>
      </c>
      <c r="B52" s="89" t="s">
        <v>293</v>
      </c>
      <c r="C52" s="358"/>
      <c r="D52" s="118" t="s">
        <v>16</v>
      </c>
      <c r="E52" s="318">
        <v>1</v>
      </c>
      <c r="F52" s="137">
        <f t="shared" ref="F52:J52" si="44">E52*1.05</f>
        <v>1.05</v>
      </c>
      <c r="G52" s="198">
        <f t="shared" si="44"/>
        <v>1.1025</v>
      </c>
      <c r="H52" s="198">
        <f t="shared" si="44"/>
        <v>1.1576250000000001</v>
      </c>
      <c r="I52" s="198">
        <f t="shared" si="44"/>
        <v>1.2155062500000002</v>
      </c>
      <c r="J52" s="198">
        <f t="shared" si="44"/>
        <v>1.2762815625000004</v>
      </c>
      <c r="K52" s="198">
        <v>1</v>
      </c>
      <c r="L52" s="198">
        <v>1</v>
      </c>
      <c r="M52" s="198">
        <v>2</v>
      </c>
      <c r="N52" s="338">
        <f t="shared" si="1"/>
        <v>1</v>
      </c>
      <c r="O52" s="338">
        <f t="shared" si="2"/>
        <v>1.05</v>
      </c>
      <c r="P52" s="342">
        <f t="shared" si="3"/>
        <v>2.2050000000000001</v>
      </c>
      <c r="Q52" s="344">
        <f t="shared" si="4"/>
        <v>4.2549999999999999</v>
      </c>
      <c r="R52" s="371"/>
      <c r="S52" s="371"/>
    </row>
    <row r="53" spans="1:19" ht="30.65" customHeight="1" x14ac:dyDescent="0.3">
      <c r="A53" s="109" t="s">
        <v>96</v>
      </c>
      <c r="B53" s="89" t="s">
        <v>294</v>
      </c>
      <c r="C53" s="358"/>
      <c r="D53" s="118" t="s">
        <v>16</v>
      </c>
      <c r="E53" s="318">
        <v>1</v>
      </c>
      <c r="F53" s="137">
        <f t="shared" ref="F53:J53" si="45">E53*1.05</f>
        <v>1.05</v>
      </c>
      <c r="G53" s="198">
        <f t="shared" si="45"/>
        <v>1.1025</v>
      </c>
      <c r="H53" s="198">
        <f t="shared" si="45"/>
        <v>1.1576250000000001</v>
      </c>
      <c r="I53" s="198">
        <f t="shared" si="45"/>
        <v>1.2155062500000002</v>
      </c>
      <c r="J53" s="198">
        <f t="shared" si="45"/>
        <v>1.2762815625000004</v>
      </c>
      <c r="K53" s="198"/>
      <c r="L53" s="198">
        <v>1</v>
      </c>
      <c r="M53" s="198">
        <v>2</v>
      </c>
      <c r="N53" s="338">
        <f t="shared" si="1"/>
        <v>0</v>
      </c>
      <c r="O53" s="338">
        <f t="shared" si="2"/>
        <v>1.05</v>
      </c>
      <c r="P53" s="342">
        <f t="shared" si="3"/>
        <v>2.2050000000000001</v>
      </c>
      <c r="Q53" s="344">
        <f t="shared" si="4"/>
        <v>3.2549999999999999</v>
      </c>
      <c r="R53" s="371"/>
      <c r="S53" s="371"/>
    </row>
    <row r="54" spans="1:19" ht="30.65" customHeight="1" x14ac:dyDescent="0.3">
      <c r="A54" s="109" t="s">
        <v>98</v>
      </c>
      <c r="B54" s="89" t="s">
        <v>295</v>
      </c>
      <c r="C54" s="358"/>
      <c r="D54" s="118" t="s">
        <v>16</v>
      </c>
      <c r="E54" s="318">
        <v>1</v>
      </c>
      <c r="F54" s="137">
        <f t="shared" ref="F54:J54" si="46">E54*1.05</f>
        <v>1.05</v>
      </c>
      <c r="G54" s="198">
        <f t="shared" si="46"/>
        <v>1.1025</v>
      </c>
      <c r="H54" s="198">
        <f t="shared" si="46"/>
        <v>1.1576250000000001</v>
      </c>
      <c r="I54" s="198">
        <f t="shared" si="46"/>
        <v>1.2155062500000002</v>
      </c>
      <c r="J54" s="198">
        <f t="shared" si="46"/>
        <v>1.2762815625000004</v>
      </c>
      <c r="K54" s="198"/>
      <c r="L54" s="198"/>
      <c r="M54" s="198"/>
      <c r="N54" s="338">
        <f t="shared" si="1"/>
        <v>0</v>
      </c>
      <c r="O54" s="338">
        <f t="shared" si="2"/>
        <v>0</v>
      </c>
      <c r="P54" s="342">
        <f t="shared" si="3"/>
        <v>0</v>
      </c>
      <c r="Q54" s="344">
        <f t="shared" si="4"/>
        <v>0</v>
      </c>
      <c r="R54" s="371"/>
      <c r="S54" s="371"/>
    </row>
    <row r="55" spans="1:19" ht="30.65" customHeight="1" x14ac:dyDescent="0.3">
      <c r="A55" s="109" t="s">
        <v>247</v>
      </c>
      <c r="B55" s="89" t="s">
        <v>296</v>
      </c>
      <c r="C55" s="358"/>
      <c r="D55" s="118" t="s">
        <v>16</v>
      </c>
      <c r="E55" s="318">
        <v>1</v>
      </c>
      <c r="F55" s="137">
        <f t="shared" ref="F55:J55" si="47">E55*1.05</f>
        <v>1.05</v>
      </c>
      <c r="G55" s="198">
        <f t="shared" si="47"/>
        <v>1.1025</v>
      </c>
      <c r="H55" s="198">
        <f t="shared" si="47"/>
        <v>1.1576250000000001</v>
      </c>
      <c r="I55" s="198">
        <f t="shared" si="47"/>
        <v>1.2155062500000002</v>
      </c>
      <c r="J55" s="198">
        <f t="shared" si="47"/>
        <v>1.2762815625000004</v>
      </c>
      <c r="K55" s="198">
        <v>1</v>
      </c>
      <c r="L55" s="198"/>
      <c r="M55" s="198"/>
      <c r="N55" s="338">
        <f t="shared" si="1"/>
        <v>1</v>
      </c>
      <c r="O55" s="338">
        <f t="shared" si="2"/>
        <v>0</v>
      </c>
      <c r="P55" s="342">
        <f t="shared" si="3"/>
        <v>0</v>
      </c>
      <c r="Q55" s="344">
        <f t="shared" si="4"/>
        <v>1</v>
      </c>
      <c r="R55" s="371"/>
      <c r="S55" s="371"/>
    </row>
    <row r="56" spans="1:19" ht="42" x14ac:dyDescent="0.3">
      <c r="A56" s="109" t="s">
        <v>248</v>
      </c>
      <c r="B56" s="89" t="s">
        <v>297</v>
      </c>
      <c r="C56" s="358"/>
      <c r="D56" s="118" t="s">
        <v>16</v>
      </c>
      <c r="E56" s="318">
        <v>1</v>
      </c>
      <c r="F56" s="137">
        <f t="shared" ref="F56:J56" si="48">E56*1.05</f>
        <v>1.05</v>
      </c>
      <c r="G56" s="198">
        <f t="shared" si="48"/>
        <v>1.1025</v>
      </c>
      <c r="H56" s="198">
        <f t="shared" si="48"/>
        <v>1.1576250000000001</v>
      </c>
      <c r="I56" s="198">
        <f t="shared" si="48"/>
        <v>1.2155062500000002</v>
      </c>
      <c r="J56" s="198">
        <f t="shared" si="48"/>
        <v>1.2762815625000004</v>
      </c>
      <c r="K56" s="198">
        <v>1</v>
      </c>
      <c r="L56" s="198">
        <v>1</v>
      </c>
      <c r="M56" s="198">
        <v>2</v>
      </c>
      <c r="N56" s="338">
        <f t="shared" si="1"/>
        <v>1</v>
      </c>
      <c r="O56" s="338">
        <f t="shared" si="2"/>
        <v>1.05</v>
      </c>
      <c r="P56" s="342">
        <f t="shared" si="3"/>
        <v>2.2050000000000001</v>
      </c>
      <c r="Q56" s="344">
        <f t="shared" si="4"/>
        <v>4.2549999999999999</v>
      </c>
      <c r="R56" s="371"/>
      <c r="S56" s="371"/>
    </row>
    <row r="57" spans="1:19" ht="42" x14ac:dyDescent="0.3">
      <c r="A57" s="109" t="s">
        <v>249</v>
      </c>
      <c r="B57" s="89" t="s">
        <v>298</v>
      </c>
      <c r="C57" s="358"/>
      <c r="D57" s="118" t="s">
        <v>16</v>
      </c>
      <c r="E57" s="318">
        <v>1</v>
      </c>
      <c r="F57" s="137">
        <f t="shared" ref="F57:J57" si="49">E57*1.05</f>
        <v>1.05</v>
      </c>
      <c r="G57" s="198">
        <f t="shared" si="49"/>
        <v>1.1025</v>
      </c>
      <c r="H57" s="198">
        <f t="shared" si="49"/>
        <v>1.1576250000000001</v>
      </c>
      <c r="I57" s="198">
        <f t="shared" si="49"/>
        <v>1.2155062500000002</v>
      </c>
      <c r="J57" s="198">
        <f t="shared" si="49"/>
        <v>1.2762815625000004</v>
      </c>
      <c r="K57" s="198">
        <v>1</v>
      </c>
      <c r="L57" s="198"/>
      <c r="M57" s="198"/>
      <c r="N57" s="338">
        <f t="shared" si="1"/>
        <v>1</v>
      </c>
      <c r="O57" s="338">
        <f t="shared" si="2"/>
        <v>0</v>
      </c>
      <c r="P57" s="342">
        <f t="shared" si="3"/>
        <v>0</v>
      </c>
      <c r="Q57" s="344">
        <f t="shared" si="4"/>
        <v>1</v>
      </c>
      <c r="R57" s="371"/>
      <c r="S57" s="371"/>
    </row>
    <row r="58" spans="1:19" ht="51" customHeight="1" x14ac:dyDescent="0.3">
      <c r="A58" s="109" t="s">
        <v>250</v>
      </c>
      <c r="B58" s="89" t="s">
        <v>299</v>
      </c>
      <c r="C58" s="358"/>
      <c r="D58" s="118" t="s">
        <v>16</v>
      </c>
      <c r="E58" s="318">
        <v>1</v>
      </c>
      <c r="F58" s="137">
        <f t="shared" ref="F58:J58" si="50">E58*1.05</f>
        <v>1.05</v>
      </c>
      <c r="G58" s="198">
        <f t="shared" si="50"/>
        <v>1.1025</v>
      </c>
      <c r="H58" s="198">
        <f t="shared" si="50"/>
        <v>1.1576250000000001</v>
      </c>
      <c r="I58" s="198">
        <f t="shared" si="50"/>
        <v>1.2155062500000002</v>
      </c>
      <c r="J58" s="198">
        <f t="shared" si="50"/>
        <v>1.2762815625000004</v>
      </c>
      <c r="K58" s="198"/>
      <c r="L58" s="198">
        <v>1</v>
      </c>
      <c r="M58" s="198"/>
      <c r="N58" s="338">
        <f t="shared" si="1"/>
        <v>0</v>
      </c>
      <c r="O58" s="338">
        <f t="shared" si="2"/>
        <v>1.05</v>
      </c>
      <c r="P58" s="342">
        <f t="shared" si="3"/>
        <v>0</v>
      </c>
      <c r="Q58" s="344">
        <f t="shared" si="4"/>
        <v>1.05</v>
      </c>
      <c r="R58" s="371"/>
      <c r="S58" s="371"/>
    </row>
    <row r="59" spans="1:19" ht="44.5" customHeight="1" x14ac:dyDescent="0.3">
      <c r="A59" s="109" t="s">
        <v>251</v>
      </c>
      <c r="B59" s="124" t="s">
        <v>300</v>
      </c>
      <c r="C59" s="358"/>
      <c r="D59" s="118" t="s">
        <v>16</v>
      </c>
      <c r="E59" s="318">
        <v>1</v>
      </c>
      <c r="F59" s="137">
        <f t="shared" ref="F59:J59" si="51">E59*1.05</f>
        <v>1.05</v>
      </c>
      <c r="G59" s="198">
        <f t="shared" si="51"/>
        <v>1.1025</v>
      </c>
      <c r="H59" s="198">
        <f t="shared" si="51"/>
        <v>1.1576250000000001</v>
      </c>
      <c r="I59" s="198">
        <f t="shared" si="51"/>
        <v>1.2155062500000002</v>
      </c>
      <c r="J59" s="198">
        <f t="shared" si="51"/>
        <v>1.2762815625000004</v>
      </c>
      <c r="K59" s="198"/>
      <c r="L59" s="198">
        <v>2</v>
      </c>
      <c r="M59" s="198">
        <v>2</v>
      </c>
      <c r="N59" s="338">
        <f t="shared" si="1"/>
        <v>0</v>
      </c>
      <c r="O59" s="338">
        <f t="shared" si="2"/>
        <v>2.1</v>
      </c>
      <c r="P59" s="342">
        <f t="shared" si="3"/>
        <v>2.2050000000000001</v>
      </c>
      <c r="Q59" s="344">
        <f t="shared" si="4"/>
        <v>4.3049999999999997</v>
      </c>
      <c r="R59" s="371"/>
      <c r="S59" s="371"/>
    </row>
    <row r="60" spans="1:19" ht="30.65" customHeight="1" x14ac:dyDescent="0.3">
      <c r="A60" s="109" t="s">
        <v>252</v>
      </c>
      <c r="B60" s="89" t="s">
        <v>301</v>
      </c>
      <c r="C60" s="358"/>
      <c r="D60" s="118" t="s">
        <v>16</v>
      </c>
      <c r="E60" s="318">
        <v>1</v>
      </c>
      <c r="F60" s="137">
        <f t="shared" ref="F60:J60" si="52">E60*1.05</f>
        <v>1.05</v>
      </c>
      <c r="G60" s="198">
        <f t="shared" si="52"/>
        <v>1.1025</v>
      </c>
      <c r="H60" s="198">
        <f t="shared" si="52"/>
        <v>1.1576250000000001</v>
      </c>
      <c r="I60" s="198">
        <f t="shared" si="52"/>
        <v>1.2155062500000002</v>
      </c>
      <c r="J60" s="198">
        <f t="shared" si="52"/>
        <v>1.2762815625000004</v>
      </c>
      <c r="K60" s="198"/>
      <c r="L60" s="198">
        <v>1</v>
      </c>
      <c r="M60" s="198"/>
      <c r="N60" s="338">
        <f t="shared" si="1"/>
        <v>0</v>
      </c>
      <c r="O60" s="338">
        <f t="shared" si="2"/>
        <v>1.05</v>
      </c>
      <c r="P60" s="342">
        <f t="shared" si="3"/>
        <v>0</v>
      </c>
      <c r="Q60" s="344">
        <f t="shared" si="4"/>
        <v>1.05</v>
      </c>
      <c r="R60" s="371"/>
      <c r="S60" s="371"/>
    </row>
    <row r="61" spans="1:19" ht="30.65" customHeight="1" x14ac:dyDescent="0.3">
      <c r="A61" s="109" t="s">
        <v>253</v>
      </c>
      <c r="B61" s="89" t="s">
        <v>302</v>
      </c>
      <c r="C61" s="358"/>
      <c r="D61" s="118" t="s">
        <v>16</v>
      </c>
      <c r="E61" s="318">
        <v>1</v>
      </c>
      <c r="F61" s="137">
        <f t="shared" ref="F61:J61" si="53">E61*1.05</f>
        <v>1.05</v>
      </c>
      <c r="G61" s="198">
        <f t="shared" si="53"/>
        <v>1.1025</v>
      </c>
      <c r="H61" s="198">
        <f t="shared" si="53"/>
        <v>1.1576250000000001</v>
      </c>
      <c r="I61" s="198">
        <f t="shared" si="53"/>
        <v>1.2155062500000002</v>
      </c>
      <c r="J61" s="198">
        <f t="shared" si="53"/>
        <v>1.2762815625000004</v>
      </c>
      <c r="K61" s="198">
        <v>1</v>
      </c>
      <c r="L61" s="198">
        <v>1</v>
      </c>
      <c r="M61" s="198">
        <v>2</v>
      </c>
      <c r="N61" s="338">
        <f t="shared" si="1"/>
        <v>1</v>
      </c>
      <c r="O61" s="338">
        <f t="shared" si="2"/>
        <v>1.05</v>
      </c>
      <c r="P61" s="342">
        <f t="shared" si="3"/>
        <v>2.2050000000000001</v>
      </c>
      <c r="Q61" s="344">
        <f t="shared" si="4"/>
        <v>4.2549999999999999</v>
      </c>
      <c r="R61" s="371"/>
      <c r="S61" s="371"/>
    </row>
    <row r="62" spans="1:19" ht="30.65" customHeight="1" x14ac:dyDescent="0.3">
      <c r="A62" s="109" t="s">
        <v>254</v>
      </c>
      <c r="B62" s="89" t="s">
        <v>97</v>
      </c>
      <c r="C62" s="358"/>
      <c r="D62" s="118" t="s">
        <v>16</v>
      </c>
      <c r="E62" s="318">
        <v>1</v>
      </c>
      <c r="F62" s="137">
        <f t="shared" ref="F62:J62" si="54">E62*1.05</f>
        <v>1.05</v>
      </c>
      <c r="G62" s="198">
        <f t="shared" si="54"/>
        <v>1.1025</v>
      </c>
      <c r="H62" s="198">
        <f t="shared" si="54"/>
        <v>1.1576250000000001</v>
      </c>
      <c r="I62" s="198">
        <f t="shared" si="54"/>
        <v>1.2155062500000002</v>
      </c>
      <c r="J62" s="198">
        <f t="shared" si="54"/>
        <v>1.2762815625000004</v>
      </c>
      <c r="K62" s="198"/>
      <c r="L62" s="198">
        <v>2</v>
      </c>
      <c r="M62" s="198">
        <v>2</v>
      </c>
      <c r="N62" s="338">
        <f t="shared" si="1"/>
        <v>0</v>
      </c>
      <c r="O62" s="338">
        <f t="shared" si="2"/>
        <v>2.1</v>
      </c>
      <c r="P62" s="342">
        <f t="shared" si="3"/>
        <v>2.2050000000000001</v>
      </c>
      <c r="Q62" s="344">
        <f t="shared" si="4"/>
        <v>4.3049999999999997</v>
      </c>
      <c r="R62" s="371"/>
      <c r="S62" s="371"/>
    </row>
    <row r="63" spans="1:19" ht="30.65" customHeight="1" thickBot="1" x14ac:dyDescent="0.35">
      <c r="A63" s="281" t="s">
        <v>255</v>
      </c>
      <c r="B63" s="90" t="s">
        <v>99</v>
      </c>
      <c r="C63" s="359"/>
      <c r="D63" s="126" t="s">
        <v>16</v>
      </c>
      <c r="E63" s="318">
        <v>1</v>
      </c>
      <c r="F63" s="137">
        <f t="shared" ref="F63:J63" si="55">E63*1.05</f>
        <v>1.05</v>
      </c>
      <c r="G63" s="198">
        <f t="shared" si="55"/>
        <v>1.1025</v>
      </c>
      <c r="H63" s="198">
        <f t="shared" si="55"/>
        <v>1.1576250000000001</v>
      </c>
      <c r="I63" s="198">
        <f t="shared" si="55"/>
        <v>1.2155062500000002</v>
      </c>
      <c r="J63" s="198">
        <f t="shared" si="55"/>
        <v>1.2762815625000004</v>
      </c>
      <c r="K63" s="198"/>
      <c r="L63" s="198">
        <v>2</v>
      </c>
      <c r="M63" s="198">
        <v>2</v>
      </c>
      <c r="N63" s="338">
        <f t="shared" si="1"/>
        <v>0</v>
      </c>
      <c r="O63" s="338">
        <f t="shared" si="2"/>
        <v>2.1</v>
      </c>
      <c r="P63" s="342">
        <f t="shared" si="3"/>
        <v>2.2050000000000001</v>
      </c>
      <c r="Q63" s="344">
        <f t="shared" si="4"/>
        <v>4.3049999999999997</v>
      </c>
      <c r="R63" s="371"/>
      <c r="S63" s="371"/>
    </row>
    <row r="64" spans="1:19" ht="28" x14ac:dyDescent="0.3">
      <c r="A64" s="155" t="s">
        <v>256</v>
      </c>
      <c r="B64" s="271" t="s">
        <v>292</v>
      </c>
      <c r="C64" s="354" t="s">
        <v>230</v>
      </c>
      <c r="D64" s="250" t="s">
        <v>16</v>
      </c>
      <c r="E64" s="318">
        <v>1</v>
      </c>
      <c r="F64" s="137">
        <f t="shared" ref="F64:J64" si="56">E64*1.05</f>
        <v>1.05</v>
      </c>
      <c r="G64" s="198">
        <f t="shared" si="56"/>
        <v>1.1025</v>
      </c>
      <c r="H64" s="198">
        <f t="shared" si="56"/>
        <v>1.1576250000000001</v>
      </c>
      <c r="I64" s="198">
        <f t="shared" si="56"/>
        <v>1.2155062500000002</v>
      </c>
      <c r="J64" s="198">
        <f t="shared" si="56"/>
        <v>1.2762815625000004</v>
      </c>
      <c r="K64" s="198"/>
      <c r="L64" s="198"/>
      <c r="M64" s="198"/>
      <c r="N64" s="338">
        <f t="shared" si="1"/>
        <v>0</v>
      </c>
      <c r="O64" s="338">
        <f t="shared" si="2"/>
        <v>0</v>
      </c>
      <c r="P64" s="342">
        <f t="shared" si="3"/>
        <v>0</v>
      </c>
      <c r="Q64" s="344">
        <f t="shared" si="4"/>
        <v>0</v>
      </c>
      <c r="R64" s="371"/>
      <c r="S64" s="371"/>
    </row>
    <row r="65" spans="1:19" ht="28" x14ac:dyDescent="0.3">
      <c r="A65" s="109" t="s">
        <v>257</v>
      </c>
      <c r="B65" s="272" t="s">
        <v>293</v>
      </c>
      <c r="C65" s="355"/>
      <c r="D65" s="118" t="s">
        <v>16</v>
      </c>
      <c r="E65" s="318">
        <v>1</v>
      </c>
      <c r="F65" s="137">
        <f t="shared" ref="F65:J65" si="57">E65*1.05</f>
        <v>1.05</v>
      </c>
      <c r="G65" s="198">
        <f t="shared" si="57"/>
        <v>1.1025</v>
      </c>
      <c r="H65" s="198">
        <f t="shared" si="57"/>
        <v>1.1576250000000001</v>
      </c>
      <c r="I65" s="198">
        <f t="shared" si="57"/>
        <v>1.2155062500000002</v>
      </c>
      <c r="J65" s="198">
        <f t="shared" si="57"/>
        <v>1.2762815625000004</v>
      </c>
      <c r="K65" s="198"/>
      <c r="L65" s="198"/>
      <c r="M65" s="198"/>
      <c r="N65" s="338">
        <f t="shared" si="1"/>
        <v>0</v>
      </c>
      <c r="O65" s="338">
        <f t="shared" si="2"/>
        <v>0</v>
      </c>
      <c r="P65" s="342">
        <f t="shared" si="3"/>
        <v>0</v>
      </c>
      <c r="Q65" s="344">
        <f t="shared" si="4"/>
        <v>0</v>
      </c>
      <c r="R65" s="371"/>
      <c r="S65" s="371"/>
    </row>
    <row r="66" spans="1:19" ht="28" x14ac:dyDescent="0.3">
      <c r="A66" s="109" t="s">
        <v>258</v>
      </c>
      <c r="B66" s="272" t="s">
        <v>294</v>
      </c>
      <c r="C66" s="355"/>
      <c r="D66" s="118" t="s">
        <v>16</v>
      </c>
      <c r="E66" s="318">
        <v>1</v>
      </c>
      <c r="F66" s="137">
        <f t="shared" ref="F66:J66" si="58">E66*1.05</f>
        <v>1.05</v>
      </c>
      <c r="G66" s="198">
        <f t="shared" si="58"/>
        <v>1.1025</v>
      </c>
      <c r="H66" s="198">
        <f t="shared" si="58"/>
        <v>1.1576250000000001</v>
      </c>
      <c r="I66" s="198">
        <f t="shared" si="58"/>
        <v>1.2155062500000002</v>
      </c>
      <c r="J66" s="198">
        <f t="shared" si="58"/>
        <v>1.2762815625000004</v>
      </c>
      <c r="K66" s="198"/>
      <c r="L66" s="198"/>
      <c r="M66" s="198"/>
      <c r="N66" s="338">
        <f t="shared" si="1"/>
        <v>0</v>
      </c>
      <c r="O66" s="338">
        <f t="shared" si="2"/>
        <v>0</v>
      </c>
      <c r="P66" s="342">
        <f t="shared" si="3"/>
        <v>0</v>
      </c>
      <c r="Q66" s="344">
        <f t="shared" si="4"/>
        <v>0</v>
      </c>
      <c r="R66" s="371"/>
      <c r="S66" s="371"/>
    </row>
    <row r="67" spans="1:19" ht="28" x14ac:dyDescent="0.3">
      <c r="A67" s="109" t="s">
        <v>259</v>
      </c>
      <c r="B67" s="272" t="s">
        <v>295</v>
      </c>
      <c r="C67" s="355"/>
      <c r="D67" s="118" t="s">
        <v>16</v>
      </c>
      <c r="E67" s="318">
        <v>1</v>
      </c>
      <c r="F67" s="137">
        <f t="shared" ref="F67:J67" si="59">E67*1.05</f>
        <v>1.05</v>
      </c>
      <c r="G67" s="198">
        <f t="shared" si="59"/>
        <v>1.1025</v>
      </c>
      <c r="H67" s="198">
        <f t="shared" si="59"/>
        <v>1.1576250000000001</v>
      </c>
      <c r="I67" s="198">
        <f t="shared" si="59"/>
        <v>1.2155062500000002</v>
      </c>
      <c r="J67" s="198">
        <f t="shared" si="59"/>
        <v>1.2762815625000004</v>
      </c>
      <c r="K67" s="198"/>
      <c r="L67" s="198"/>
      <c r="M67" s="198"/>
      <c r="N67" s="338">
        <f t="shared" si="1"/>
        <v>0</v>
      </c>
      <c r="O67" s="338">
        <f t="shared" si="2"/>
        <v>0</v>
      </c>
      <c r="P67" s="342">
        <f t="shared" si="3"/>
        <v>0</v>
      </c>
      <c r="Q67" s="344">
        <f t="shared" si="4"/>
        <v>0</v>
      </c>
      <c r="R67" s="371"/>
      <c r="S67" s="371"/>
    </row>
    <row r="68" spans="1:19" ht="42" x14ac:dyDescent="0.3">
      <c r="A68" s="109" t="s">
        <v>260</v>
      </c>
      <c r="B68" s="272" t="s">
        <v>296</v>
      </c>
      <c r="C68" s="355"/>
      <c r="D68" s="118" t="s">
        <v>16</v>
      </c>
      <c r="E68" s="318">
        <v>1</v>
      </c>
      <c r="F68" s="137">
        <f t="shared" ref="F68:J68" si="60">E68*1.05</f>
        <v>1.05</v>
      </c>
      <c r="G68" s="198">
        <f t="shared" si="60"/>
        <v>1.1025</v>
      </c>
      <c r="H68" s="198">
        <f t="shared" si="60"/>
        <v>1.1576250000000001</v>
      </c>
      <c r="I68" s="198">
        <f t="shared" si="60"/>
        <v>1.2155062500000002</v>
      </c>
      <c r="J68" s="198">
        <f t="shared" si="60"/>
        <v>1.2762815625000004</v>
      </c>
      <c r="K68" s="198"/>
      <c r="L68" s="198"/>
      <c r="M68" s="198"/>
      <c r="N68" s="338">
        <f t="shared" si="1"/>
        <v>0</v>
      </c>
      <c r="O68" s="338">
        <f t="shared" si="2"/>
        <v>0</v>
      </c>
      <c r="P68" s="342">
        <f t="shared" si="3"/>
        <v>0</v>
      </c>
      <c r="Q68" s="344">
        <f t="shared" si="4"/>
        <v>0</v>
      </c>
      <c r="R68" s="371"/>
      <c r="S68" s="371"/>
    </row>
    <row r="69" spans="1:19" ht="42" x14ac:dyDescent="0.3">
      <c r="A69" s="109" t="s">
        <v>261</v>
      </c>
      <c r="B69" s="272" t="s">
        <v>297</v>
      </c>
      <c r="C69" s="355"/>
      <c r="D69" s="118" t="s">
        <v>16</v>
      </c>
      <c r="E69" s="318">
        <v>1</v>
      </c>
      <c r="F69" s="137">
        <f t="shared" ref="F69:J69" si="61">E69*1.05</f>
        <v>1.05</v>
      </c>
      <c r="G69" s="198">
        <f t="shared" si="61"/>
        <v>1.1025</v>
      </c>
      <c r="H69" s="198">
        <f t="shared" si="61"/>
        <v>1.1576250000000001</v>
      </c>
      <c r="I69" s="198">
        <f t="shared" si="61"/>
        <v>1.2155062500000002</v>
      </c>
      <c r="J69" s="198">
        <f t="shared" si="61"/>
        <v>1.2762815625000004</v>
      </c>
      <c r="K69" s="198"/>
      <c r="L69" s="198"/>
      <c r="M69" s="198"/>
      <c r="N69" s="338">
        <f t="shared" si="1"/>
        <v>0</v>
      </c>
      <c r="O69" s="338">
        <f t="shared" si="2"/>
        <v>0</v>
      </c>
      <c r="P69" s="342">
        <f t="shared" si="3"/>
        <v>0</v>
      </c>
      <c r="Q69" s="344">
        <f t="shared" si="4"/>
        <v>0</v>
      </c>
      <c r="R69" s="371"/>
      <c r="S69" s="371"/>
    </row>
    <row r="70" spans="1:19" ht="42" x14ac:dyDescent="0.3">
      <c r="A70" s="109" t="s">
        <v>262</v>
      </c>
      <c r="B70" s="273" t="s">
        <v>298</v>
      </c>
      <c r="C70" s="355"/>
      <c r="D70" s="118" t="s">
        <v>16</v>
      </c>
      <c r="E70" s="318">
        <v>1</v>
      </c>
      <c r="F70" s="137">
        <f t="shared" ref="F70:J70" si="62">E70*1.05</f>
        <v>1.05</v>
      </c>
      <c r="G70" s="198">
        <f t="shared" si="62"/>
        <v>1.1025</v>
      </c>
      <c r="H70" s="198">
        <f t="shared" si="62"/>
        <v>1.1576250000000001</v>
      </c>
      <c r="I70" s="198">
        <f t="shared" si="62"/>
        <v>1.2155062500000002</v>
      </c>
      <c r="J70" s="198">
        <f t="shared" si="62"/>
        <v>1.2762815625000004</v>
      </c>
      <c r="K70" s="198"/>
      <c r="L70" s="198"/>
      <c r="M70" s="326"/>
      <c r="N70" s="338">
        <f t="shared" si="1"/>
        <v>0</v>
      </c>
      <c r="O70" s="338">
        <f t="shared" si="2"/>
        <v>0</v>
      </c>
      <c r="P70" s="342">
        <f t="shared" si="3"/>
        <v>0</v>
      </c>
      <c r="Q70" s="344">
        <f t="shared" si="4"/>
        <v>0</v>
      </c>
      <c r="R70" s="371"/>
      <c r="S70" s="371"/>
    </row>
    <row r="71" spans="1:19" ht="28" x14ac:dyDescent="0.3">
      <c r="A71" s="109" t="s">
        <v>305</v>
      </c>
      <c r="B71" s="272" t="s">
        <v>299</v>
      </c>
      <c r="C71" s="355"/>
      <c r="D71" s="118" t="s">
        <v>16</v>
      </c>
      <c r="E71" s="318">
        <v>1</v>
      </c>
      <c r="F71" s="137">
        <f t="shared" ref="F71:J71" si="63">E71*1.05</f>
        <v>1.05</v>
      </c>
      <c r="G71" s="198">
        <f t="shared" si="63"/>
        <v>1.1025</v>
      </c>
      <c r="H71" s="198">
        <f t="shared" si="63"/>
        <v>1.1576250000000001</v>
      </c>
      <c r="I71" s="198">
        <f t="shared" si="63"/>
        <v>1.2155062500000002</v>
      </c>
      <c r="J71" s="198">
        <f t="shared" si="63"/>
        <v>1.2762815625000004</v>
      </c>
      <c r="K71" s="198"/>
      <c r="L71" s="198"/>
      <c r="M71" s="326"/>
      <c r="N71" s="338">
        <f t="shared" si="1"/>
        <v>0</v>
      </c>
      <c r="O71" s="338">
        <f t="shared" si="2"/>
        <v>0</v>
      </c>
      <c r="P71" s="342">
        <f t="shared" si="3"/>
        <v>0</v>
      </c>
      <c r="Q71" s="344">
        <f t="shared" si="4"/>
        <v>0</v>
      </c>
      <c r="R71" s="371"/>
      <c r="S71" s="371"/>
    </row>
    <row r="72" spans="1:19" ht="42" x14ac:dyDescent="0.3">
      <c r="A72" s="109" t="s">
        <v>306</v>
      </c>
      <c r="B72" s="272" t="s">
        <v>300</v>
      </c>
      <c r="C72" s="355"/>
      <c r="D72" s="118" t="s">
        <v>16</v>
      </c>
      <c r="E72" s="318">
        <v>1</v>
      </c>
      <c r="F72" s="137">
        <f t="shared" ref="F72:J72" si="64">E72*1.05</f>
        <v>1.05</v>
      </c>
      <c r="G72" s="198">
        <f t="shared" si="64"/>
        <v>1.1025</v>
      </c>
      <c r="H72" s="198">
        <f t="shared" si="64"/>
        <v>1.1576250000000001</v>
      </c>
      <c r="I72" s="198">
        <f t="shared" si="64"/>
        <v>1.2155062500000002</v>
      </c>
      <c r="J72" s="198">
        <f t="shared" si="64"/>
        <v>1.2762815625000004</v>
      </c>
      <c r="K72" s="198"/>
      <c r="L72" s="198"/>
      <c r="M72" s="326"/>
      <c r="N72" s="338">
        <f t="shared" si="1"/>
        <v>0</v>
      </c>
      <c r="O72" s="338">
        <f t="shared" si="2"/>
        <v>0</v>
      </c>
      <c r="P72" s="342">
        <f t="shared" si="3"/>
        <v>0</v>
      </c>
      <c r="Q72" s="344">
        <f t="shared" si="4"/>
        <v>0</v>
      </c>
      <c r="R72" s="371"/>
      <c r="S72" s="371"/>
    </row>
    <row r="73" spans="1:19" ht="23.5" customHeight="1" x14ac:dyDescent="0.3">
      <c r="A73" s="109" t="s">
        <v>315</v>
      </c>
      <c r="B73" s="272" t="s">
        <v>301</v>
      </c>
      <c r="C73" s="355"/>
      <c r="D73" s="118" t="s">
        <v>16</v>
      </c>
      <c r="E73" s="318">
        <v>1</v>
      </c>
      <c r="F73" s="137">
        <f t="shared" ref="F73:J73" si="65">E73*1.05</f>
        <v>1.05</v>
      </c>
      <c r="G73" s="198">
        <f t="shared" si="65"/>
        <v>1.1025</v>
      </c>
      <c r="H73" s="198">
        <f t="shared" si="65"/>
        <v>1.1576250000000001</v>
      </c>
      <c r="I73" s="198">
        <f t="shared" si="65"/>
        <v>1.2155062500000002</v>
      </c>
      <c r="J73" s="198">
        <f t="shared" si="65"/>
        <v>1.2762815625000004</v>
      </c>
      <c r="K73" s="198"/>
      <c r="L73" s="198"/>
      <c r="M73" s="326"/>
      <c r="N73" s="338">
        <f t="shared" si="1"/>
        <v>0</v>
      </c>
      <c r="O73" s="338">
        <f t="shared" si="2"/>
        <v>0</v>
      </c>
      <c r="P73" s="342">
        <f t="shared" si="3"/>
        <v>0</v>
      </c>
      <c r="Q73" s="344">
        <f t="shared" si="4"/>
        <v>0</v>
      </c>
      <c r="R73" s="371"/>
      <c r="S73" s="371"/>
    </row>
    <row r="74" spans="1:19" ht="28" x14ac:dyDescent="0.3">
      <c r="A74" s="109" t="s">
        <v>316</v>
      </c>
      <c r="B74" s="272" t="s">
        <v>302</v>
      </c>
      <c r="C74" s="355"/>
      <c r="D74" s="118" t="s">
        <v>16</v>
      </c>
      <c r="E74" s="318">
        <v>1</v>
      </c>
      <c r="F74" s="137">
        <f t="shared" ref="F74:J74" si="66">E74*1.05</f>
        <v>1.05</v>
      </c>
      <c r="G74" s="198">
        <f t="shared" si="66"/>
        <v>1.1025</v>
      </c>
      <c r="H74" s="198">
        <f t="shared" si="66"/>
        <v>1.1576250000000001</v>
      </c>
      <c r="I74" s="198">
        <f t="shared" si="66"/>
        <v>1.2155062500000002</v>
      </c>
      <c r="J74" s="198">
        <f t="shared" si="66"/>
        <v>1.2762815625000004</v>
      </c>
      <c r="K74" s="198"/>
      <c r="L74" s="198"/>
      <c r="M74" s="326"/>
      <c r="N74" s="338">
        <f t="shared" ref="N74:N87" si="67">E74*K74</f>
        <v>0</v>
      </c>
      <c r="O74" s="338">
        <f t="shared" ref="O74:O87" si="68">F74*L74</f>
        <v>0</v>
      </c>
      <c r="P74" s="342">
        <f t="shared" ref="P74:P87" si="69">G74*M74</f>
        <v>0</v>
      </c>
      <c r="Q74" s="344">
        <f t="shared" ref="Q74:Q87" si="70">SUM(N74:P74)</f>
        <v>0</v>
      </c>
      <c r="R74" s="371"/>
      <c r="S74" s="371"/>
    </row>
    <row r="75" spans="1:19" ht="28" x14ac:dyDescent="0.3">
      <c r="A75" s="109" t="s">
        <v>317</v>
      </c>
      <c r="B75" s="272" t="s">
        <v>97</v>
      </c>
      <c r="C75" s="355"/>
      <c r="D75" s="118" t="s">
        <v>16</v>
      </c>
      <c r="E75" s="318">
        <v>1</v>
      </c>
      <c r="F75" s="137">
        <f t="shared" ref="F75:J75" si="71">E75*1.05</f>
        <v>1.05</v>
      </c>
      <c r="G75" s="198">
        <f t="shared" si="71"/>
        <v>1.1025</v>
      </c>
      <c r="H75" s="198">
        <f t="shared" si="71"/>
        <v>1.1576250000000001</v>
      </c>
      <c r="I75" s="198">
        <f t="shared" si="71"/>
        <v>1.2155062500000002</v>
      </c>
      <c r="J75" s="198">
        <f t="shared" si="71"/>
        <v>1.2762815625000004</v>
      </c>
      <c r="K75" s="198"/>
      <c r="L75" s="198"/>
      <c r="M75" s="326"/>
      <c r="N75" s="338">
        <f t="shared" si="67"/>
        <v>0</v>
      </c>
      <c r="O75" s="338">
        <f t="shared" si="68"/>
        <v>0</v>
      </c>
      <c r="P75" s="342">
        <f t="shared" si="69"/>
        <v>0</v>
      </c>
      <c r="Q75" s="344">
        <f t="shared" si="70"/>
        <v>0</v>
      </c>
      <c r="R75" s="371"/>
      <c r="S75" s="371"/>
    </row>
    <row r="76" spans="1:19" ht="28.5" thickBot="1" x14ac:dyDescent="0.35">
      <c r="A76" s="109" t="s">
        <v>318</v>
      </c>
      <c r="B76" s="274" t="s">
        <v>99</v>
      </c>
      <c r="C76" s="356"/>
      <c r="D76" s="126" t="s">
        <v>16</v>
      </c>
      <c r="E76" s="318">
        <v>1</v>
      </c>
      <c r="F76" s="137">
        <f t="shared" ref="F76:J76" si="72">E76*1.05</f>
        <v>1.05</v>
      </c>
      <c r="G76" s="198">
        <f t="shared" si="72"/>
        <v>1.1025</v>
      </c>
      <c r="H76" s="198">
        <f t="shared" si="72"/>
        <v>1.1576250000000001</v>
      </c>
      <c r="I76" s="198">
        <f t="shared" si="72"/>
        <v>1.2155062500000002</v>
      </c>
      <c r="J76" s="198">
        <f t="shared" si="72"/>
        <v>1.2762815625000004</v>
      </c>
      <c r="K76" s="198"/>
      <c r="L76" s="198"/>
      <c r="M76" s="326"/>
      <c r="N76" s="338">
        <f t="shared" si="67"/>
        <v>0</v>
      </c>
      <c r="O76" s="338">
        <f t="shared" si="68"/>
        <v>0</v>
      </c>
      <c r="P76" s="342">
        <f t="shared" si="69"/>
        <v>0</v>
      </c>
      <c r="Q76" s="344">
        <f t="shared" si="70"/>
        <v>0</v>
      </c>
      <c r="R76" s="371"/>
      <c r="S76" s="371"/>
    </row>
    <row r="77" spans="1:19" ht="14.5" customHeight="1" thickBot="1" x14ac:dyDescent="0.35">
      <c r="A77" s="310">
        <v>3</v>
      </c>
      <c r="B77" s="360" t="s">
        <v>265</v>
      </c>
      <c r="C77" s="361"/>
      <c r="D77" s="361"/>
      <c r="E77" s="361"/>
      <c r="F77" s="361"/>
      <c r="G77" s="361"/>
      <c r="H77" s="361"/>
      <c r="I77" s="361"/>
      <c r="J77" s="361"/>
      <c r="K77" s="361"/>
      <c r="L77" s="361"/>
      <c r="M77" s="361"/>
      <c r="N77" s="338">
        <f t="shared" si="67"/>
        <v>0</v>
      </c>
      <c r="O77" s="338">
        <f t="shared" si="68"/>
        <v>0</v>
      </c>
      <c r="P77" s="342">
        <f t="shared" si="69"/>
        <v>0</v>
      </c>
      <c r="Q77" s="344">
        <f t="shared" si="70"/>
        <v>0</v>
      </c>
      <c r="R77" s="371"/>
      <c r="S77" s="371"/>
    </row>
    <row r="78" spans="1:19" ht="28" x14ac:dyDescent="0.3">
      <c r="A78" s="258" t="s">
        <v>100</v>
      </c>
      <c r="B78" s="259" t="s">
        <v>304</v>
      </c>
      <c r="C78" s="307" t="s">
        <v>263</v>
      </c>
      <c r="D78" s="260" t="s">
        <v>12</v>
      </c>
      <c r="E78" s="318">
        <v>1</v>
      </c>
      <c r="F78" s="137">
        <f t="shared" ref="F78:J78" si="73">E78*1.05</f>
        <v>1.05</v>
      </c>
      <c r="G78" s="198">
        <f t="shared" si="73"/>
        <v>1.1025</v>
      </c>
      <c r="H78" s="198">
        <f t="shared" si="73"/>
        <v>1.1576250000000001</v>
      </c>
      <c r="I78" s="198">
        <f t="shared" si="73"/>
        <v>1.2155062500000002</v>
      </c>
      <c r="J78" s="198">
        <f t="shared" si="73"/>
        <v>1.2762815625000004</v>
      </c>
      <c r="K78" s="198">
        <v>1</v>
      </c>
      <c r="L78" s="198"/>
      <c r="M78" s="326"/>
      <c r="N78" s="338">
        <f t="shared" si="67"/>
        <v>1</v>
      </c>
      <c r="O78" s="338">
        <f t="shared" si="68"/>
        <v>0</v>
      </c>
      <c r="P78" s="342">
        <f t="shared" si="69"/>
        <v>0</v>
      </c>
      <c r="Q78" s="344">
        <f t="shared" si="70"/>
        <v>1</v>
      </c>
      <c r="R78" s="371"/>
      <c r="S78" s="371"/>
    </row>
    <row r="79" spans="1:19" ht="28" x14ac:dyDescent="0.3">
      <c r="A79" s="261" t="s">
        <v>102</v>
      </c>
      <c r="B79" s="141" t="s">
        <v>304</v>
      </c>
      <c r="C79" s="308" t="s">
        <v>230</v>
      </c>
      <c r="D79" s="137" t="s">
        <v>12</v>
      </c>
      <c r="E79" s="318">
        <v>1</v>
      </c>
      <c r="F79" s="137">
        <f t="shared" ref="F79:J79" si="74">E79*1.05</f>
        <v>1.05</v>
      </c>
      <c r="G79" s="198">
        <f t="shared" si="74"/>
        <v>1.1025</v>
      </c>
      <c r="H79" s="198">
        <f t="shared" si="74"/>
        <v>1.1576250000000001</v>
      </c>
      <c r="I79" s="198">
        <f t="shared" si="74"/>
        <v>1.2155062500000002</v>
      </c>
      <c r="J79" s="198">
        <f t="shared" si="74"/>
        <v>1.2762815625000004</v>
      </c>
      <c r="K79" s="198"/>
      <c r="L79" s="198"/>
      <c r="M79" s="326"/>
      <c r="N79" s="338">
        <f t="shared" si="67"/>
        <v>0</v>
      </c>
      <c r="O79" s="338">
        <f t="shared" si="68"/>
        <v>0</v>
      </c>
      <c r="P79" s="342">
        <f t="shared" si="69"/>
        <v>0</v>
      </c>
      <c r="Q79" s="344">
        <f t="shared" si="70"/>
        <v>0</v>
      </c>
      <c r="R79" s="371"/>
      <c r="S79" s="371"/>
    </row>
    <row r="80" spans="1:19" ht="28" x14ac:dyDescent="0.3">
      <c r="A80" s="261" t="s">
        <v>103</v>
      </c>
      <c r="B80" s="141" t="s">
        <v>307</v>
      </c>
      <c r="C80" s="308" t="s">
        <v>263</v>
      </c>
      <c r="D80" s="137" t="s">
        <v>12</v>
      </c>
      <c r="E80" s="318">
        <v>1</v>
      </c>
      <c r="F80" s="137">
        <f t="shared" ref="F80:J80" si="75">E80*1.05</f>
        <v>1.05</v>
      </c>
      <c r="G80" s="198">
        <f t="shared" si="75"/>
        <v>1.1025</v>
      </c>
      <c r="H80" s="198">
        <f t="shared" si="75"/>
        <v>1.1576250000000001</v>
      </c>
      <c r="I80" s="198">
        <f t="shared" si="75"/>
        <v>1.2155062500000002</v>
      </c>
      <c r="J80" s="198">
        <f t="shared" si="75"/>
        <v>1.2762815625000004</v>
      </c>
      <c r="K80" s="198"/>
      <c r="L80" s="198">
        <v>1</v>
      </c>
      <c r="M80" s="326"/>
      <c r="N80" s="338">
        <f t="shared" si="67"/>
        <v>0</v>
      </c>
      <c r="O80" s="338">
        <f t="shared" si="68"/>
        <v>1.05</v>
      </c>
      <c r="P80" s="342">
        <f t="shared" si="69"/>
        <v>0</v>
      </c>
      <c r="Q80" s="344">
        <f t="shared" si="70"/>
        <v>1.05</v>
      </c>
      <c r="R80" s="371"/>
      <c r="S80" s="371"/>
    </row>
    <row r="81" spans="1:19" ht="28" x14ac:dyDescent="0.3">
      <c r="A81" s="261" t="s">
        <v>104</v>
      </c>
      <c r="B81" s="141" t="s">
        <v>308</v>
      </c>
      <c r="C81" s="308" t="s">
        <v>230</v>
      </c>
      <c r="D81" s="137" t="s">
        <v>12</v>
      </c>
      <c r="E81" s="318">
        <v>1</v>
      </c>
      <c r="F81" s="137">
        <f t="shared" ref="F81:J81" si="76">E81*1.05</f>
        <v>1.05</v>
      </c>
      <c r="G81" s="198">
        <f t="shared" si="76"/>
        <v>1.1025</v>
      </c>
      <c r="H81" s="198">
        <f t="shared" si="76"/>
        <v>1.1576250000000001</v>
      </c>
      <c r="I81" s="198">
        <f t="shared" si="76"/>
        <v>1.2155062500000002</v>
      </c>
      <c r="J81" s="198">
        <f t="shared" si="76"/>
        <v>1.2762815625000004</v>
      </c>
      <c r="K81" s="198"/>
      <c r="L81" s="198"/>
      <c r="M81" s="326"/>
      <c r="N81" s="338">
        <f t="shared" si="67"/>
        <v>0</v>
      </c>
      <c r="O81" s="338">
        <f t="shared" si="68"/>
        <v>0</v>
      </c>
      <c r="P81" s="342">
        <f t="shared" si="69"/>
        <v>0</v>
      </c>
      <c r="Q81" s="344">
        <f t="shared" si="70"/>
        <v>0</v>
      </c>
      <c r="R81" s="371"/>
      <c r="S81" s="371"/>
    </row>
    <row r="82" spans="1:19" ht="28" x14ac:dyDescent="0.3">
      <c r="A82" s="261" t="s">
        <v>105</v>
      </c>
      <c r="B82" s="141" t="s">
        <v>309</v>
      </c>
      <c r="C82" s="308" t="s">
        <v>263</v>
      </c>
      <c r="D82" s="137" t="s">
        <v>110</v>
      </c>
      <c r="E82" s="318">
        <v>1</v>
      </c>
      <c r="F82" s="137">
        <f t="shared" ref="F82:J82" si="77">E82*1.05</f>
        <v>1.05</v>
      </c>
      <c r="G82" s="198">
        <f t="shared" si="77"/>
        <v>1.1025</v>
      </c>
      <c r="H82" s="198">
        <f t="shared" si="77"/>
        <v>1.1576250000000001</v>
      </c>
      <c r="I82" s="198">
        <f t="shared" si="77"/>
        <v>1.2155062500000002</v>
      </c>
      <c r="J82" s="198">
        <f t="shared" si="77"/>
        <v>1.2762815625000004</v>
      </c>
      <c r="K82" s="198">
        <v>1</v>
      </c>
      <c r="L82" s="198"/>
      <c r="M82" s="326"/>
      <c r="N82" s="338">
        <f t="shared" si="67"/>
        <v>1</v>
      </c>
      <c r="O82" s="338">
        <f t="shared" si="68"/>
        <v>0</v>
      </c>
      <c r="P82" s="342">
        <f t="shared" si="69"/>
        <v>0</v>
      </c>
      <c r="Q82" s="344">
        <f t="shared" si="70"/>
        <v>1</v>
      </c>
      <c r="R82" s="371"/>
      <c r="S82" s="371"/>
    </row>
    <row r="83" spans="1:19" ht="28" x14ac:dyDescent="0.3">
      <c r="A83" s="261" t="s">
        <v>106</v>
      </c>
      <c r="B83" s="141" t="s">
        <v>309</v>
      </c>
      <c r="C83" s="308" t="s">
        <v>230</v>
      </c>
      <c r="D83" s="137" t="s">
        <v>110</v>
      </c>
      <c r="E83" s="318">
        <v>1</v>
      </c>
      <c r="F83" s="137">
        <f t="shared" ref="F83:J83" si="78">E83*1.05</f>
        <v>1.05</v>
      </c>
      <c r="G83" s="198">
        <f t="shared" si="78"/>
        <v>1.1025</v>
      </c>
      <c r="H83" s="198">
        <f t="shared" si="78"/>
        <v>1.1576250000000001</v>
      </c>
      <c r="I83" s="198">
        <f t="shared" si="78"/>
        <v>1.2155062500000002</v>
      </c>
      <c r="J83" s="198">
        <f t="shared" si="78"/>
        <v>1.2762815625000004</v>
      </c>
      <c r="K83" s="198"/>
      <c r="L83" s="198"/>
      <c r="M83" s="326"/>
      <c r="N83" s="338">
        <f t="shared" si="67"/>
        <v>0</v>
      </c>
      <c r="O83" s="338">
        <f t="shared" si="68"/>
        <v>0</v>
      </c>
      <c r="P83" s="342">
        <f t="shared" si="69"/>
        <v>0</v>
      </c>
      <c r="Q83" s="344">
        <f t="shared" si="70"/>
        <v>0</v>
      </c>
      <c r="R83" s="371"/>
      <c r="S83" s="371"/>
    </row>
    <row r="84" spans="1:19" ht="28" x14ac:dyDescent="0.3">
      <c r="A84" s="261" t="s">
        <v>107</v>
      </c>
      <c r="B84" s="141" t="s">
        <v>266</v>
      </c>
      <c r="C84" s="308" t="s">
        <v>263</v>
      </c>
      <c r="D84" s="137" t="s">
        <v>110</v>
      </c>
      <c r="E84" s="318">
        <v>1</v>
      </c>
      <c r="F84" s="137">
        <f t="shared" ref="F84:J84" si="79">E84*1.05</f>
        <v>1.05</v>
      </c>
      <c r="G84" s="198">
        <f t="shared" si="79"/>
        <v>1.1025</v>
      </c>
      <c r="H84" s="198">
        <f t="shared" si="79"/>
        <v>1.1576250000000001</v>
      </c>
      <c r="I84" s="198">
        <f t="shared" si="79"/>
        <v>1.2155062500000002</v>
      </c>
      <c r="J84" s="198">
        <f t="shared" si="79"/>
        <v>1.2762815625000004</v>
      </c>
      <c r="K84" s="198"/>
      <c r="L84" s="198">
        <v>1</v>
      </c>
      <c r="M84" s="326"/>
      <c r="N84" s="338">
        <f t="shared" si="67"/>
        <v>0</v>
      </c>
      <c r="O84" s="338">
        <f t="shared" si="68"/>
        <v>1.05</v>
      </c>
      <c r="P84" s="342">
        <f t="shared" si="69"/>
        <v>0</v>
      </c>
      <c r="Q84" s="344">
        <f t="shared" si="70"/>
        <v>1.05</v>
      </c>
      <c r="R84" s="371"/>
      <c r="S84" s="371"/>
    </row>
    <row r="85" spans="1:19" ht="28.5" thickBot="1" x14ac:dyDescent="0.35">
      <c r="A85" s="261" t="s">
        <v>108</v>
      </c>
      <c r="B85" s="262" t="s">
        <v>266</v>
      </c>
      <c r="C85" s="263" t="s">
        <v>230</v>
      </c>
      <c r="D85" s="147" t="s">
        <v>110</v>
      </c>
      <c r="E85" s="320">
        <v>1</v>
      </c>
      <c r="F85" s="223">
        <f t="shared" ref="F85:J85" si="80">E85*1.05</f>
        <v>1.05</v>
      </c>
      <c r="G85" s="223">
        <f t="shared" si="80"/>
        <v>1.1025</v>
      </c>
      <c r="H85" s="223">
        <f t="shared" si="80"/>
        <v>1.1576250000000001</v>
      </c>
      <c r="I85" s="223">
        <f t="shared" si="80"/>
        <v>1.2155062500000002</v>
      </c>
      <c r="J85" s="223">
        <f t="shared" si="80"/>
        <v>1.2762815625000004</v>
      </c>
      <c r="K85" s="223"/>
      <c r="L85" s="223"/>
      <c r="M85" s="329"/>
      <c r="N85" s="338">
        <f t="shared" si="67"/>
        <v>0</v>
      </c>
      <c r="O85" s="338">
        <f t="shared" si="68"/>
        <v>0</v>
      </c>
      <c r="P85" s="342">
        <f t="shared" si="69"/>
        <v>0</v>
      </c>
      <c r="Q85" s="344">
        <f t="shared" si="70"/>
        <v>0</v>
      </c>
      <c r="R85" s="371"/>
      <c r="S85" s="371"/>
    </row>
    <row r="86" spans="1:19" ht="14.5" customHeight="1" thickBot="1" x14ac:dyDescent="0.35">
      <c r="A86" s="310">
        <v>4</v>
      </c>
      <c r="B86" s="360" t="s">
        <v>311</v>
      </c>
      <c r="C86" s="361"/>
      <c r="D86" s="361"/>
      <c r="E86" s="361"/>
      <c r="F86" s="361"/>
      <c r="G86" s="361"/>
      <c r="H86" s="361"/>
      <c r="I86" s="361"/>
      <c r="J86" s="361"/>
      <c r="K86" s="361"/>
      <c r="L86" s="361"/>
      <c r="M86" s="361"/>
      <c r="N86" s="338">
        <f t="shared" si="67"/>
        <v>0</v>
      </c>
      <c r="O86" s="338">
        <f t="shared" si="68"/>
        <v>0</v>
      </c>
      <c r="P86" s="342">
        <f t="shared" si="69"/>
        <v>0</v>
      </c>
      <c r="Q86" s="344">
        <f t="shared" si="70"/>
        <v>0</v>
      </c>
      <c r="R86" s="371"/>
      <c r="S86" s="371"/>
    </row>
    <row r="87" spans="1:19" ht="14.5" thickBot="1" x14ac:dyDescent="0.35">
      <c r="A87" s="258" t="s">
        <v>313</v>
      </c>
      <c r="B87" s="259" t="s">
        <v>312</v>
      </c>
      <c r="C87" s="307"/>
      <c r="D87" s="260" t="s">
        <v>314</v>
      </c>
      <c r="E87" s="321">
        <v>1</v>
      </c>
      <c r="F87" s="322">
        <f>E87*1.05</f>
        <v>1.05</v>
      </c>
      <c r="G87" s="322">
        <f>F87*1.05</f>
        <v>1.1025</v>
      </c>
      <c r="H87" s="322">
        <f>G87*1.05</f>
        <v>1.1576250000000001</v>
      </c>
      <c r="I87" s="322">
        <f>H87*1.05</f>
        <v>1.2155062500000002</v>
      </c>
      <c r="J87" s="322">
        <f>I87*1.05</f>
        <v>1.2762815625000004</v>
      </c>
      <c r="K87" s="322"/>
      <c r="L87" s="322"/>
      <c r="M87" s="330"/>
      <c r="N87" s="339">
        <f t="shared" si="67"/>
        <v>0</v>
      </c>
      <c r="O87" s="338">
        <f t="shared" si="68"/>
        <v>0</v>
      </c>
      <c r="P87" s="342">
        <f t="shared" si="69"/>
        <v>0</v>
      </c>
      <c r="Q87" s="344">
        <f t="shared" si="70"/>
        <v>0</v>
      </c>
      <c r="R87" s="372"/>
      <c r="S87" s="372"/>
    </row>
    <row r="88" spans="1:19" ht="14.5" thickBot="1" x14ac:dyDescent="0.35">
      <c r="A88" s="265"/>
      <c r="B88" s="266" t="s">
        <v>319</v>
      </c>
      <c r="C88" s="267"/>
      <c r="D88" s="267"/>
      <c r="E88" s="316"/>
      <c r="F88" s="316"/>
      <c r="G88" s="316"/>
      <c r="H88" s="316"/>
      <c r="I88" s="316"/>
      <c r="J88" s="316"/>
      <c r="K88" s="316"/>
      <c r="L88" s="316"/>
      <c r="M88" s="331"/>
      <c r="N88" s="340">
        <f t="shared" ref="N88:Q88" si="81">SUM(N87,N78:N85,N38:N76,N9:N35)</f>
        <v>14</v>
      </c>
      <c r="O88" s="340">
        <f t="shared" si="81"/>
        <v>17.850000000000001</v>
      </c>
      <c r="P88" s="340">
        <f t="shared" si="81"/>
        <v>15.435</v>
      </c>
      <c r="Q88" s="340">
        <f t="shared" si="81"/>
        <v>47.284999999999989</v>
      </c>
      <c r="R88" s="343"/>
      <c r="S88" s="343"/>
    </row>
    <row r="89" spans="1:19" ht="14.5" hidden="1" thickBot="1" x14ac:dyDescent="0.35">
      <c r="A89" s="255"/>
      <c r="B89" s="256" t="s">
        <v>234</v>
      </c>
      <c r="C89" s="257"/>
      <c r="D89" s="257"/>
      <c r="E89" s="257"/>
      <c r="F89" s="257"/>
      <c r="G89" s="257"/>
      <c r="H89" s="257"/>
      <c r="I89" s="257"/>
      <c r="J89" s="257"/>
      <c r="K89" s="257"/>
      <c r="L89" s="257"/>
      <c r="M89" s="332"/>
      <c r="N89" s="334"/>
      <c r="O89" s="334"/>
      <c r="P89" s="335"/>
    </row>
    <row r="90" spans="1:19" ht="15.5" customHeight="1" thickBot="1" x14ac:dyDescent="0.35">
      <c r="A90" s="366"/>
      <c r="B90" s="366"/>
      <c r="C90" s="366"/>
      <c r="D90" s="366"/>
      <c r="E90" s="366"/>
      <c r="F90" s="366"/>
      <c r="G90" s="366"/>
      <c r="H90" s="366"/>
      <c r="I90" s="366"/>
      <c r="J90" s="366"/>
      <c r="K90" s="366"/>
      <c r="L90" s="366"/>
      <c r="M90" s="366"/>
      <c r="N90" s="336"/>
      <c r="O90" s="336"/>
      <c r="P90" s="337"/>
    </row>
    <row r="91" spans="1:19" s="247" customFormat="1" ht="140.5" customHeight="1" x14ac:dyDescent="0.3">
      <c r="A91" s="346" t="s">
        <v>320</v>
      </c>
      <c r="B91" s="346"/>
      <c r="C91" s="346"/>
      <c r="D91" s="346"/>
      <c r="E91" s="346"/>
      <c r="F91" s="346"/>
      <c r="G91" s="346"/>
      <c r="H91" s="346"/>
      <c r="I91" s="346"/>
      <c r="J91" s="346"/>
      <c r="K91" s="346"/>
      <c r="L91" s="346"/>
      <c r="M91" s="346"/>
    </row>
    <row r="92" spans="1:19" s="246" customFormat="1" ht="75.5" customHeight="1" x14ac:dyDescent="0.35">
      <c r="A92" s="373" t="s">
        <v>322</v>
      </c>
      <c r="B92" s="373"/>
      <c r="C92" s="373"/>
      <c r="D92" s="373"/>
      <c r="E92" s="373"/>
      <c r="F92" s="373"/>
      <c r="G92" s="373"/>
      <c r="H92" s="373"/>
      <c r="I92" s="373"/>
      <c r="J92" s="373"/>
      <c r="K92" s="373"/>
      <c r="L92" s="373"/>
      <c r="M92" s="373"/>
    </row>
    <row r="93" spans="1:19" x14ac:dyDescent="0.3">
      <c r="B93" s="93"/>
    </row>
    <row r="94" spans="1:19" x14ac:dyDescent="0.3">
      <c r="B94" s="93"/>
    </row>
  </sheetData>
  <mergeCells count="19">
    <mergeCell ref="A2:M2"/>
    <mergeCell ref="A3:M3"/>
    <mergeCell ref="B8:C8"/>
    <mergeCell ref="C9:C17"/>
    <mergeCell ref="B7:P7"/>
    <mergeCell ref="A90:M90"/>
    <mergeCell ref="A91:M91"/>
    <mergeCell ref="A92:M92"/>
    <mergeCell ref="C18:C26"/>
    <mergeCell ref="C27:C35"/>
    <mergeCell ref="B36:M36"/>
    <mergeCell ref="B37:C37"/>
    <mergeCell ref="C38:C50"/>
    <mergeCell ref="C51:C63"/>
    <mergeCell ref="R9:R87"/>
    <mergeCell ref="S9:S87"/>
    <mergeCell ref="C64:C76"/>
    <mergeCell ref="B77:M77"/>
    <mergeCell ref="B86:M86"/>
  </mergeCells>
  <pageMargins left="0.55118110236220474" right="0.15748031496062992" top="0.59055118110236227" bottom="0.39370078740157483" header="0.31496062992125984" footer="0.31496062992125984"/>
  <pageSetup paperSize="9" scale="84" fitToHeight="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2"/>
  <sheetViews>
    <sheetView topLeftCell="A115" zoomScale="90" zoomScaleNormal="90" workbookViewId="0">
      <selection activeCell="A132" sqref="A132:M132"/>
    </sheetView>
  </sheetViews>
  <sheetFormatPr defaultRowHeight="14.5" outlineLevelRow="1" x14ac:dyDescent="0.35"/>
  <cols>
    <col min="1" max="1" width="7.36328125" customWidth="1"/>
    <col min="2" max="2" width="66.1796875" customWidth="1"/>
    <col min="3" max="3" width="14.08984375" style="37" customWidth="1"/>
    <col min="4" max="4" width="20.6328125" style="37" customWidth="1"/>
    <col min="5" max="9" width="14.08984375" style="37" customWidth="1"/>
    <col min="10" max="12" width="13.81640625" style="37" customWidth="1"/>
    <col min="13" max="13" width="13.81640625" customWidth="1"/>
    <col min="14" max="16" width="14.6328125" customWidth="1"/>
  </cols>
  <sheetData>
    <row r="1" spans="1:16" ht="14.4" customHeight="1" x14ac:dyDescent="0.35">
      <c r="A1" s="348" t="s">
        <v>0</v>
      </c>
      <c r="B1" s="348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6" x14ac:dyDescent="0.35">
      <c r="A2" s="2" t="s">
        <v>1</v>
      </c>
      <c r="B2" s="3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6" x14ac:dyDescent="0.35">
      <c r="A3" s="2" t="s">
        <v>2</v>
      </c>
      <c r="B3" s="3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6" x14ac:dyDescent="0.35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6" ht="17.149999999999999" customHeight="1" x14ac:dyDescent="0.35">
      <c r="A5" s="349" t="s">
        <v>163</v>
      </c>
      <c r="B5" s="349"/>
      <c r="C5" s="349"/>
      <c r="D5" s="349"/>
      <c r="E5" s="349"/>
      <c r="F5" s="349"/>
      <c r="G5" s="349"/>
      <c r="H5" s="349"/>
      <c r="I5" s="349"/>
      <c r="J5" s="349"/>
      <c r="K5" s="349"/>
      <c r="L5" s="349"/>
      <c r="M5" s="349"/>
      <c r="N5" s="62"/>
      <c r="O5" s="62"/>
      <c r="P5" s="62"/>
    </row>
    <row r="6" spans="1:16" ht="16.75" customHeight="1" x14ac:dyDescent="0.35">
      <c r="A6" s="350" t="s">
        <v>3</v>
      </c>
      <c r="B6" s="350"/>
      <c r="C6" s="350"/>
      <c r="D6" s="350"/>
      <c r="E6" s="350"/>
      <c r="F6" s="350"/>
      <c r="G6" s="350"/>
      <c r="H6" s="350"/>
      <c r="I6" s="350"/>
      <c r="J6" s="350"/>
      <c r="K6" s="350"/>
      <c r="L6" s="350"/>
      <c r="M6" s="350"/>
      <c r="N6" s="63"/>
      <c r="O6" s="63"/>
      <c r="P6" s="63"/>
    </row>
    <row r="7" spans="1:16" ht="13.25" customHeight="1" x14ac:dyDescent="0.35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106" t="s">
        <v>4</v>
      </c>
      <c r="N7" s="64"/>
      <c r="O7" s="64"/>
      <c r="P7" s="64"/>
    </row>
    <row r="8" spans="1:16" ht="28.5" customHeight="1" x14ac:dyDescent="0.35">
      <c r="A8" s="377" t="s">
        <v>5</v>
      </c>
      <c r="B8" s="377" t="s">
        <v>6</v>
      </c>
      <c r="C8" s="377" t="s">
        <v>7</v>
      </c>
      <c r="D8" s="377" t="s">
        <v>221</v>
      </c>
      <c r="E8" s="379" t="s">
        <v>222</v>
      </c>
      <c r="F8" s="380"/>
      <c r="G8" s="381"/>
      <c r="H8" s="379" t="s">
        <v>223</v>
      </c>
      <c r="I8" s="380"/>
      <c r="J8" s="381"/>
      <c r="K8" s="379" t="s">
        <v>224</v>
      </c>
      <c r="L8" s="380"/>
      <c r="M8" s="381"/>
      <c r="N8" s="376" t="s">
        <v>8</v>
      </c>
      <c r="O8" s="376"/>
      <c r="P8" s="376"/>
    </row>
    <row r="9" spans="1:16" ht="24.5" customHeight="1" x14ac:dyDescent="0.35">
      <c r="A9" s="378"/>
      <c r="B9" s="378"/>
      <c r="C9" s="378"/>
      <c r="D9" s="378"/>
      <c r="E9" s="108" t="s">
        <v>197</v>
      </c>
      <c r="F9" s="108" t="s">
        <v>198</v>
      </c>
      <c r="G9" s="107" t="s">
        <v>199</v>
      </c>
      <c r="H9" s="108" t="s">
        <v>197</v>
      </c>
      <c r="I9" s="108" t="s">
        <v>198</v>
      </c>
      <c r="J9" s="107" t="s">
        <v>199</v>
      </c>
      <c r="K9" s="96" t="s">
        <v>197</v>
      </c>
      <c r="L9" s="96" t="s">
        <v>198</v>
      </c>
      <c r="M9" s="97" t="s">
        <v>199</v>
      </c>
      <c r="N9" s="8" t="s">
        <v>197</v>
      </c>
      <c r="O9" s="8" t="s">
        <v>198</v>
      </c>
      <c r="P9" s="8" t="s">
        <v>199</v>
      </c>
    </row>
    <row r="10" spans="1:16" ht="12" customHeight="1" x14ac:dyDescent="0.35">
      <c r="A10" s="10">
        <v>1</v>
      </c>
      <c r="B10" s="11">
        <v>2</v>
      </c>
      <c r="C10" s="11">
        <v>3</v>
      </c>
      <c r="D10" s="11"/>
      <c r="E10" s="11"/>
      <c r="F10" s="11"/>
      <c r="G10" s="11"/>
      <c r="H10" s="11"/>
      <c r="I10" s="11"/>
      <c r="J10" s="11">
        <v>4</v>
      </c>
      <c r="K10" s="12"/>
      <c r="L10" s="12"/>
      <c r="M10" s="12">
        <v>5</v>
      </c>
      <c r="N10" s="11">
        <v>6</v>
      </c>
      <c r="O10" s="11"/>
      <c r="P10" s="11"/>
    </row>
    <row r="11" spans="1:16" ht="34.5" customHeight="1" thickBot="1" x14ac:dyDescent="0.4">
      <c r="A11" s="138">
        <v>1</v>
      </c>
      <c r="B11" s="145" t="s">
        <v>207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6"/>
      <c r="N11" s="17"/>
      <c r="O11" s="17"/>
      <c r="P11" s="17"/>
    </row>
    <row r="12" spans="1:16" s="116" customFormat="1" ht="60" customHeight="1" x14ac:dyDescent="0.25">
      <c r="A12" s="138" t="s">
        <v>11</v>
      </c>
      <c r="B12" s="141" t="s">
        <v>208</v>
      </c>
      <c r="C12" s="137" t="s">
        <v>12</v>
      </c>
      <c r="D12" s="137" t="s">
        <v>225</v>
      </c>
      <c r="E12" s="137"/>
      <c r="F12" s="137">
        <v>1</v>
      </c>
      <c r="G12" s="137"/>
      <c r="H12" s="136"/>
      <c r="I12" s="136"/>
      <c r="J12" s="137"/>
      <c r="K12" s="133"/>
      <c r="L12" s="111"/>
      <c r="M12" s="112"/>
      <c r="N12" s="113"/>
      <c r="O12" s="114">
        <f>F12*L12</f>
        <v>0</v>
      </c>
      <c r="P12" s="115"/>
    </row>
    <row r="13" spans="1:16" s="116" customFormat="1" ht="62" customHeight="1" x14ac:dyDescent="0.25">
      <c r="A13" s="138"/>
      <c r="B13" s="141"/>
      <c r="C13" s="137"/>
      <c r="D13" s="137" t="s">
        <v>226</v>
      </c>
      <c r="E13" s="137"/>
      <c r="F13" s="137"/>
      <c r="G13" s="137"/>
      <c r="H13" s="136"/>
      <c r="I13" s="136"/>
      <c r="J13" s="137"/>
      <c r="K13" s="133">
        <f>K12*1.05</f>
        <v>0</v>
      </c>
      <c r="L13" s="133">
        <f t="shared" ref="L13:M13" si="0">L12*1.05</f>
        <v>0</v>
      </c>
      <c r="M13" s="133">
        <f t="shared" si="0"/>
        <v>0</v>
      </c>
      <c r="N13" s="113"/>
      <c r="O13" s="114"/>
      <c r="P13" s="146"/>
    </row>
    <row r="14" spans="1:16" s="116" customFormat="1" ht="62" customHeight="1" x14ac:dyDescent="0.25">
      <c r="A14" s="138"/>
      <c r="B14" s="141"/>
      <c r="C14" s="137"/>
      <c r="D14" s="137" t="s">
        <v>227</v>
      </c>
      <c r="E14" s="137"/>
      <c r="F14" s="137"/>
      <c r="G14" s="137"/>
      <c r="H14" s="136">
        <v>1</v>
      </c>
      <c r="I14" s="136"/>
      <c r="J14" s="137">
        <v>1</v>
      </c>
      <c r="K14" s="133">
        <f>K13*1.05</f>
        <v>0</v>
      </c>
      <c r="L14" s="133">
        <f t="shared" ref="L14" si="1">L13*1.05</f>
        <v>0</v>
      </c>
      <c r="M14" s="133">
        <f t="shared" ref="M14" si="2">M13*1.05</f>
        <v>0</v>
      </c>
      <c r="N14" s="113">
        <f>H14*K14</f>
        <v>0</v>
      </c>
      <c r="O14" s="114"/>
      <c r="P14" s="146">
        <f>J14*M14</f>
        <v>0</v>
      </c>
    </row>
    <row r="15" spans="1:16" s="116" customFormat="1" ht="53" customHeight="1" x14ac:dyDescent="0.25">
      <c r="A15" s="138"/>
      <c r="B15" s="141"/>
      <c r="C15" s="137"/>
      <c r="D15" s="137" t="s">
        <v>228</v>
      </c>
      <c r="E15" s="137"/>
      <c r="F15" s="137"/>
      <c r="G15" s="137"/>
      <c r="H15" s="136"/>
      <c r="I15" s="136"/>
      <c r="J15" s="137"/>
      <c r="K15" s="133">
        <f t="shared" ref="K15:K16" si="3">K14*1.05</f>
        <v>0</v>
      </c>
      <c r="L15" s="133">
        <f t="shared" ref="L15:L16" si="4">L14*1.05</f>
        <v>0</v>
      </c>
      <c r="M15" s="133">
        <f t="shared" ref="M15:M16" si="5">M14*1.05</f>
        <v>0</v>
      </c>
      <c r="N15" s="113"/>
      <c r="O15" s="114"/>
      <c r="P15" s="146"/>
    </row>
    <row r="16" spans="1:16" s="116" customFormat="1" ht="58" customHeight="1" x14ac:dyDescent="0.25">
      <c r="A16" s="138"/>
      <c r="B16" s="141"/>
      <c r="C16" s="137"/>
      <c r="D16" s="137" t="s">
        <v>229</v>
      </c>
      <c r="E16" s="137"/>
      <c r="F16" s="137"/>
      <c r="G16" s="137"/>
      <c r="H16" s="136"/>
      <c r="I16" s="136"/>
      <c r="J16" s="137"/>
      <c r="K16" s="133">
        <f t="shared" si="3"/>
        <v>0</v>
      </c>
      <c r="L16" s="133">
        <f t="shared" si="4"/>
        <v>0</v>
      </c>
      <c r="M16" s="133">
        <f t="shared" si="5"/>
        <v>0</v>
      </c>
      <c r="N16" s="113"/>
      <c r="O16" s="114"/>
      <c r="P16" s="146"/>
    </row>
    <row r="17" spans="1:16" s="116" customFormat="1" ht="28.75" customHeight="1" x14ac:dyDescent="0.25">
      <c r="A17" s="139" t="s">
        <v>13</v>
      </c>
      <c r="B17" s="141" t="s">
        <v>210</v>
      </c>
      <c r="C17" s="137" t="s">
        <v>12</v>
      </c>
      <c r="D17" s="137"/>
      <c r="E17" s="137"/>
      <c r="F17" s="137"/>
      <c r="G17" s="137"/>
      <c r="H17" s="136"/>
      <c r="I17" s="136"/>
      <c r="J17" s="137"/>
      <c r="K17" s="134"/>
      <c r="L17" s="119"/>
      <c r="M17" s="120"/>
      <c r="N17" s="121"/>
      <c r="O17" s="122"/>
      <c r="P17" s="123"/>
    </row>
    <row r="18" spans="1:16" s="116" customFormat="1" ht="62" customHeight="1" x14ac:dyDescent="0.25">
      <c r="A18" s="138"/>
      <c r="B18" s="141"/>
      <c r="C18" s="137"/>
      <c r="D18" s="137" t="s">
        <v>226</v>
      </c>
      <c r="E18" s="137"/>
      <c r="F18" s="137"/>
      <c r="G18" s="137"/>
      <c r="H18" s="136"/>
      <c r="I18" s="136"/>
      <c r="J18" s="137"/>
      <c r="K18" s="133">
        <f>K17*1.05</f>
        <v>0</v>
      </c>
      <c r="L18" s="133">
        <f t="shared" ref="L18:L21" si="6">L17*1.05</f>
        <v>0</v>
      </c>
      <c r="M18" s="133">
        <f t="shared" ref="M18:M21" si="7">M17*1.05</f>
        <v>0</v>
      </c>
      <c r="N18" s="113"/>
      <c r="O18" s="114"/>
      <c r="P18" s="146"/>
    </row>
    <row r="19" spans="1:16" s="116" customFormat="1" ht="62" customHeight="1" x14ac:dyDescent="0.25">
      <c r="A19" s="138"/>
      <c r="B19" s="141"/>
      <c r="C19" s="137"/>
      <c r="D19" s="137" t="s">
        <v>227</v>
      </c>
      <c r="E19" s="137"/>
      <c r="F19" s="137"/>
      <c r="G19" s="137"/>
      <c r="H19" s="136">
        <v>1</v>
      </c>
      <c r="I19" s="136"/>
      <c r="J19" s="137">
        <v>1</v>
      </c>
      <c r="K19" s="133">
        <f>K18*1.05</f>
        <v>0</v>
      </c>
      <c r="L19" s="133">
        <f t="shared" si="6"/>
        <v>0</v>
      </c>
      <c r="M19" s="133">
        <f t="shared" si="7"/>
        <v>0</v>
      </c>
      <c r="N19" s="113">
        <f>H19*K19</f>
        <v>0</v>
      </c>
      <c r="O19" s="114"/>
      <c r="P19" s="146">
        <f>J19*M19</f>
        <v>0</v>
      </c>
    </row>
    <row r="20" spans="1:16" s="116" customFormat="1" ht="53" customHeight="1" x14ac:dyDescent="0.25">
      <c r="A20" s="138"/>
      <c r="B20" s="141"/>
      <c r="C20" s="137"/>
      <c r="D20" s="137" t="s">
        <v>228</v>
      </c>
      <c r="E20" s="137"/>
      <c r="F20" s="137"/>
      <c r="G20" s="137"/>
      <c r="H20" s="136"/>
      <c r="I20" s="136"/>
      <c r="J20" s="137"/>
      <c r="K20" s="133">
        <f t="shared" ref="K20:K21" si="8">K19*1.05</f>
        <v>0</v>
      </c>
      <c r="L20" s="133">
        <f t="shared" si="6"/>
        <v>0</v>
      </c>
      <c r="M20" s="133">
        <f t="shared" si="7"/>
        <v>0</v>
      </c>
      <c r="N20" s="113"/>
      <c r="O20" s="114"/>
      <c r="P20" s="146"/>
    </row>
    <row r="21" spans="1:16" s="116" customFormat="1" ht="58" customHeight="1" x14ac:dyDescent="0.25">
      <c r="A21" s="138"/>
      <c r="B21" s="141"/>
      <c r="C21" s="137"/>
      <c r="D21" s="137" t="s">
        <v>229</v>
      </c>
      <c r="E21" s="137"/>
      <c r="F21" s="137"/>
      <c r="G21" s="137"/>
      <c r="H21" s="136"/>
      <c r="I21" s="136"/>
      <c r="J21" s="137"/>
      <c r="K21" s="133">
        <f t="shared" si="8"/>
        <v>0</v>
      </c>
      <c r="L21" s="133">
        <f t="shared" si="6"/>
        <v>0</v>
      </c>
      <c r="M21" s="133">
        <f t="shared" si="7"/>
        <v>0</v>
      </c>
      <c r="N21" s="113"/>
      <c r="O21" s="114"/>
      <c r="P21" s="146"/>
    </row>
    <row r="22" spans="1:16" s="116" customFormat="1" ht="28.75" customHeight="1" x14ac:dyDescent="0.25">
      <c r="A22" s="139" t="s">
        <v>131</v>
      </c>
      <c r="B22" s="141" t="s">
        <v>211</v>
      </c>
      <c r="C22" s="137" t="s">
        <v>12</v>
      </c>
      <c r="D22" s="137"/>
      <c r="E22" s="137"/>
      <c r="F22" s="137"/>
      <c r="G22" s="137"/>
      <c r="H22" s="136"/>
      <c r="I22" s="136"/>
      <c r="J22" s="137"/>
      <c r="K22" s="134"/>
      <c r="L22" s="119"/>
      <c r="M22" s="120"/>
      <c r="N22" s="121"/>
      <c r="O22" s="122"/>
      <c r="P22" s="123"/>
    </row>
    <row r="23" spans="1:16" s="116" customFormat="1" ht="28.75" customHeight="1" x14ac:dyDescent="0.25">
      <c r="A23" s="139" t="s">
        <v>136</v>
      </c>
      <c r="B23" s="141" t="s">
        <v>212</v>
      </c>
      <c r="C23" s="137" t="s">
        <v>12</v>
      </c>
      <c r="D23" s="137"/>
      <c r="E23" s="137"/>
      <c r="F23" s="137"/>
      <c r="G23" s="137"/>
      <c r="H23" s="136"/>
      <c r="I23" s="136"/>
      <c r="J23" s="137"/>
      <c r="K23" s="134"/>
      <c r="L23" s="119"/>
      <c r="M23" s="120"/>
      <c r="N23" s="121"/>
      <c r="O23" s="122"/>
      <c r="P23" s="123"/>
    </row>
    <row r="24" spans="1:16" s="116" customFormat="1" ht="28.75" customHeight="1" x14ac:dyDescent="0.25">
      <c r="A24" s="139" t="s">
        <v>137</v>
      </c>
      <c r="B24" s="141" t="s">
        <v>213</v>
      </c>
      <c r="C24" s="137" t="s">
        <v>12</v>
      </c>
      <c r="D24" s="137"/>
      <c r="E24" s="137"/>
      <c r="F24" s="137"/>
      <c r="G24" s="137"/>
      <c r="H24" s="136"/>
      <c r="I24" s="136"/>
      <c r="J24" s="137"/>
      <c r="K24" s="134"/>
      <c r="L24" s="119"/>
      <c r="M24" s="120"/>
      <c r="N24" s="121"/>
      <c r="O24" s="122"/>
      <c r="P24" s="123"/>
    </row>
    <row r="25" spans="1:16" s="116" customFormat="1" ht="28.75" customHeight="1" x14ac:dyDescent="0.25">
      <c r="A25" s="139" t="s">
        <v>138</v>
      </c>
      <c r="B25" s="141" t="s">
        <v>214</v>
      </c>
      <c r="C25" s="137" t="s">
        <v>12</v>
      </c>
      <c r="D25" s="137"/>
      <c r="E25" s="137"/>
      <c r="F25" s="137"/>
      <c r="G25" s="137"/>
      <c r="H25" s="136"/>
      <c r="I25" s="136"/>
      <c r="J25" s="137"/>
      <c r="K25" s="134"/>
      <c r="L25" s="119"/>
      <c r="M25" s="120"/>
      <c r="N25" s="121"/>
      <c r="O25" s="122"/>
      <c r="P25" s="123"/>
    </row>
    <row r="26" spans="1:16" s="116" customFormat="1" ht="28.75" customHeight="1" x14ac:dyDescent="0.25">
      <c r="A26" s="139" t="s">
        <v>149</v>
      </c>
      <c r="B26" s="142" t="s">
        <v>215</v>
      </c>
      <c r="C26" s="137" t="s">
        <v>12</v>
      </c>
      <c r="D26" s="137"/>
      <c r="E26" s="137"/>
      <c r="F26" s="137"/>
      <c r="G26" s="137"/>
      <c r="H26" s="136"/>
      <c r="I26" s="136"/>
      <c r="J26" s="137"/>
      <c r="K26" s="134"/>
      <c r="L26" s="119"/>
      <c r="M26" s="120"/>
      <c r="N26" s="121"/>
      <c r="O26" s="122"/>
      <c r="P26" s="123"/>
    </row>
    <row r="27" spans="1:16" s="116" customFormat="1" ht="28.75" customHeight="1" x14ac:dyDescent="0.25">
      <c r="A27" s="139" t="s">
        <v>150</v>
      </c>
      <c r="B27" s="142" t="s">
        <v>216</v>
      </c>
      <c r="C27" s="137" t="s">
        <v>12</v>
      </c>
      <c r="D27" s="137"/>
      <c r="E27" s="137"/>
      <c r="F27" s="137"/>
      <c r="G27" s="137"/>
      <c r="H27" s="136"/>
      <c r="I27" s="136"/>
      <c r="J27" s="137"/>
      <c r="K27" s="134"/>
      <c r="L27" s="119"/>
      <c r="M27" s="120"/>
      <c r="N27" s="121"/>
      <c r="O27" s="122"/>
      <c r="P27" s="123"/>
    </row>
    <row r="28" spans="1:16" s="116" customFormat="1" ht="28.75" customHeight="1" x14ac:dyDescent="0.25">
      <c r="A28" s="139" t="s">
        <v>151</v>
      </c>
      <c r="B28" s="142" t="s">
        <v>217</v>
      </c>
      <c r="C28" s="137" t="s">
        <v>12</v>
      </c>
      <c r="D28" s="137"/>
      <c r="E28" s="137"/>
      <c r="F28" s="137"/>
      <c r="G28" s="137"/>
      <c r="H28" s="136"/>
      <c r="I28" s="136"/>
      <c r="J28" s="137"/>
      <c r="K28" s="134"/>
      <c r="L28" s="119"/>
      <c r="M28" s="120"/>
      <c r="N28" s="121"/>
      <c r="O28" s="122"/>
      <c r="P28" s="123"/>
    </row>
    <row r="29" spans="1:16" s="116" customFormat="1" ht="28.75" customHeight="1" x14ac:dyDescent="0.25">
      <c r="A29" s="139" t="s">
        <v>152</v>
      </c>
      <c r="B29" s="141" t="s">
        <v>218</v>
      </c>
      <c r="C29" s="137" t="s">
        <v>12</v>
      </c>
      <c r="D29" s="137"/>
      <c r="E29" s="137"/>
      <c r="F29" s="137"/>
      <c r="G29" s="137"/>
      <c r="H29" s="136"/>
      <c r="I29" s="136"/>
      <c r="J29" s="137"/>
      <c r="K29" s="134"/>
      <c r="L29" s="119"/>
      <c r="M29" s="120"/>
      <c r="N29" s="121"/>
      <c r="O29" s="122"/>
      <c r="P29" s="123"/>
    </row>
    <row r="30" spans="1:16" s="116" customFormat="1" ht="28.75" customHeight="1" x14ac:dyDescent="0.25">
      <c r="A30" s="139" t="s">
        <v>153</v>
      </c>
      <c r="B30" s="141" t="s">
        <v>219</v>
      </c>
      <c r="C30" s="137" t="s">
        <v>12</v>
      </c>
      <c r="D30" s="137"/>
      <c r="E30" s="137"/>
      <c r="F30" s="137"/>
      <c r="G30" s="137"/>
      <c r="H30" s="136"/>
      <c r="I30" s="136"/>
      <c r="J30" s="137"/>
      <c r="K30" s="134"/>
      <c r="L30" s="119"/>
      <c r="M30" s="120"/>
      <c r="N30" s="121"/>
      <c r="O30" s="122"/>
      <c r="P30" s="123"/>
    </row>
    <row r="31" spans="1:16" s="116" customFormat="1" ht="28.75" customHeight="1" thickBot="1" x14ac:dyDescent="0.3">
      <c r="A31" s="140" t="s">
        <v>154</v>
      </c>
      <c r="B31" s="143" t="s">
        <v>220</v>
      </c>
      <c r="C31" s="144" t="s">
        <v>12</v>
      </c>
      <c r="D31" s="147"/>
      <c r="E31" s="147"/>
      <c r="F31" s="147"/>
      <c r="G31" s="147"/>
      <c r="H31" s="136"/>
      <c r="I31" s="136"/>
      <c r="J31" s="137"/>
      <c r="K31" s="135"/>
      <c r="L31" s="127"/>
      <c r="M31" s="128"/>
      <c r="N31" s="129"/>
      <c r="O31" s="130"/>
      <c r="P31" s="131"/>
    </row>
    <row r="32" spans="1:16" ht="47" customHeight="1" x14ac:dyDescent="0.35">
      <c r="A32" s="19">
        <v>1</v>
      </c>
      <c r="B32" s="20" t="s">
        <v>206</v>
      </c>
      <c r="C32" s="15" t="s">
        <v>110</v>
      </c>
      <c r="D32" s="132"/>
      <c r="E32" s="132"/>
      <c r="F32" s="132"/>
      <c r="G32" s="132"/>
      <c r="H32" s="132"/>
      <c r="I32" s="132"/>
      <c r="J32" s="132">
        <v>1</v>
      </c>
      <c r="K32" s="68"/>
      <c r="L32" s="68"/>
      <c r="M32" s="68"/>
      <c r="N32" s="17"/>
      <c r="O32" s="17"/>
      <c r="P32" s="17"/>
    </row>
    <row r="33" spans="1:16" ht="47" customHeight="1" x14ac:dyDescent="0.35">
      <c r="A33" s="19">
        <v>2</v>
      </c>
      <c r="B33" s="20" t="s">
        <v>205</v>
      </c>
      <c r="C33" s="15" t="s">
        <v>110</v>
      </c>
      <c r="D33" s="15"/>
      <c r="E33" s="15"/>
      <c r="F33" s="15"/>
      <c r="G33" s="15"/>
      <c r="H33" s="15"/>
      <c r="I33" s="15"/>
      <c r="J33" s="15">
        <v>1</v>
      </c>
      <c r="K33" s="68"/>
      <c r="L33" s="68"/>
      <c r="M33" s="68"/>
      <c r="N33" s="17"/>
      <c r="O33" s="17"/>
      <c r="P33" s="17"/>
    </row>
    <row r="34" spans="1:16" ht="30" customHeight="1" x14ac:dyDescent="0.35">
      <c r="A34" s="19">
        <v>1</v>
      </c>
      <c r="B34" s="20" t="s">
        <v>10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21"/>
      <c r="N34" s="22"/>
      <c r="O34" s="22"/>
      <c r="P34" s="22"/>
    </row>
    <row r="35" spans="1:16" ht="30" customHeight="1" x14ac:dyDescent="0.35">
      <c r="A35" s="8" t="s">
        <v>11</v>
      </c>
      <c r="B35" s="95" t="s">
        <v>139</v>
      </c>
      <c r="C35" s="15" t="s">
        <v>12</v>
      </c>
      <c r="D35" s="15"/>
      <c r="E35" s="15"/>
      <c r="F35" s="15"/>
      <c r="G35" s="15"/>
      <c r="H35" s="15"/>
      <c r="I35" s="15"/>
      <c r="J35" s="15">
        <v>1</v>
      </c>
      <c r="K35" s="24"/>
      <c r="L35" s="24"/>
      <c r="M35" s="24"/>
      <c r="N35" s="25"/>
      <c r="O35" s="25"/>
      <c r="P35" s="25"/>
    </row>
    <row r="36" spans="1:16" ht="30" customHeight="1" x14ac:dyDescent="0.35">
      <c r="A36" s="8" t="s">
        <v>13</v>
      </c>
      <c r="B36" s="23" t="s">
        <v>140</v>
      </c>
      <c r="C36" s="15" t="s">
        <v>12</v>
      </c>
      <c r="D36" s="15"/>
      <c r="E36" s="15"/>
      <c r="F36" s="15"/>
      <c r="G36" s="15"/>
      <c r="H36" s="15"/>
      <c r="I36" s="15"/>
      <c r="J36" s="15">
        <v>1</v>
      </c>
      <c r="K36" s="24"/>
      <c r="L36" s="24"/>
      <c r="M36" s="24"/>
      <c r="N36" s="25"/>
      <c r="O36" s="25"/>
      <c r="P36" s="25"/>
    </row>
    <row r="37" spans="1:16" ht="30" customHeight="1" x14ac:dyDescent="0.35">
      <c r="A37" s="8" t="s">
        <v>131</v>
      </c>
      <c r="B37" s="23" t="s">
        <v>141</v>
      </c>
      <c r="C37" s="15" t="s">
        <v>12</v>
      </c>
      <c r="D37" s="15"/>
      <c r="E37" s="15"/>
      <c r="F37" s="15"/>
      <c r="G37" s="15"/>
      <c r="H37" s="15"/>
      <c r="I37" s="15"/>
      <c r="J37" s="15">
        <v>1</v>
      </c>
      <c r="K37" s="24"/>
      <c r="L37" s="24"/>
      <c r="M37" s="24"/>
      <c r="N37" s="25"/>
      <c r="O37" s="25"/>
      <c r="P37" s="25"/>
    </row>
    <row r="38" spans="1:16" ht="30" customHeight="1" x14ac:dyDescent="0.35">
      <c r="A38" s="8" t="s">
        <v>136</v>
      </c>
      <c r="B38" s="23" t="s">
        <v>142</v>
      </c>
      <c r="C38" s="15" t="s">
        <v>12</v>
      </c>
      <c r="D38" s="15"/>
      <c r="E38" s="15"/>
      <c r="F38" s="15"/>
      <c r="G38" s="15"/>
      <c r="H38" s="15"/>
      <c r="I38" s="15"/>
      <c r="J38" s="15">
        <v>1</v>
      </c>
      <c r="K38" s="24"/>
      <c r="L38" s="24"/>
      <c r="M38" s="24"/>
      <c r="N38" s="25"/>
      <c r="O38" s="25"/>
      <c r="P38" s="25"/>
    </row>
    <row r="39" spans="1:16" ht="30" customHeight="1" x14ac:dyDescent="0.35">
      <c r="A39" s="8" t="s">
        <v>137</v>
      </c>
      <c r="B39" s="23" t="s">
        <v>143</v>
      </c>
      <c r="C39" s="15" t="s">
        <v>12</v>
      </c>
      <c r="D39" s="15"/>
      <c r="E39" s="15"/>
      <c r="F39" s="15"/>
      <c r="G39" s="15"/>
      <c r="H39" s="15"/>
      <c r="I39" s="15"/>
      <c r="J39" s="15">
        <v>1</v>
      </c>
      <c r="K39" s="24"/>
      <c r="L39" s="24"/>
      <c r="M39" s="24"/>
      <c r="N39" s="25"/>
      <c r="O39" s="25"/>
      <c r="P39" s="25"/>
    </row>
    <row r="40" spans="1:16" s="18" customFormat="1" ht="30" customHeight="1" x14ac:dyDescent="0.35">
      <c r="A40" s="8" t="s">
        <v>138</v>
      </c>
      <c r="B40" s="23" t="s">
        <v>144</v>
      </c>
      <c r="C40" s="15" t="s">
        <v>12</v>
      </c>
      <c r="D40" s="15"/>
      <c r="E40" s="15"/>
      <c r="F40" s="15"/>
      <c r="G40" s="15"/>
      <c r="H40" s="15"/>
      <c r="I40" s="15"/>
      <c r="J40" s="15">
        <v>1</v>
      </c>
      <c r="K40" s="24"/>
      <c r="L40" s="24"/>
      <c r="M40" s="24"/>
      <c r="N40" s="25"/>
      <c r="O40" s="25"/>
      <c r="P40" s="25"/>
    </row>
    <row r="41" spans="1:16" s="18" customFormat="1" ht="30" customHeight="1" x14ac:dyDescent="0.35">
      <c r="A41" s="8" t="s">
        <v>149</v>
      </c>
      <c r="B41" s="23" t="s">
        <v>145</v>
      </c>
      <c r="C41" s="15" t="s">
        <v>12</v>
      </c>
      <c r="D41" s="15"/>
      <c r="E41" s="15"/>
      <c r="F41" s="15"/>
      <c r="G41" s="15"/>
      <c r="H41" s="15"/>
      <c r="I41" s="15"/>
      <c r="J41" s="15">
        <v>1</v>
      </c>
      <c r="K41" s="24"/>
      <c r="L41" s="24"/>
      <c r="M41" s="24"/>
      <c r="N41" s="25"/>
      <c r="O41" s="25"/>
      <c r="P41" s="25"/>
    </row>
    <row r="42" spans="1:16" s="18" customFormat="1" ht="30" customHeight="1" x14ac:dyDescent="0.35">
      <c r="A42" s="8" t="s">
        <v>150</v>
      </c>
      <c r="B42" s="23" t="s">
        <v>146</v>
      </c>
      <c r="C42" s="15" t="s">
        <v>12</v>
      </c>
      <c r="D42" s="15"/>
      <c r="E42" s="15"/>
      <c r="F42" s="15"/>
      <c r="G42" s="15"/>
      <c r="H42" s="15"/>
      <c r="I42" s="15"/>
      <c r="J42" s="15">
        <v>1</v>
      </c>
      <c r="K42" s="24"/>
      <c r="L42" s="24"/>
      <c r="M42" s="24"/>
      <c r="N42" s="25"/>
      <c r="O42" s="25"/>
      <c r="P42" s="25"/>
    </row>
    <row r="43" spans="1:16" s="18" customFormat="1" ht="30" customHeight="1" x14ac:dyDescent="0.35">
      <c r="A43" s="8" t="s">
        <v>151</v>
      </c>
      <c r="B43" s="95" t="s">
        <v>132</v>
      </c>
      <c r="C43" s="15" t="s">
        <v>12</v>
      </c>
      <c r="D43" s="15"/>
      <c r="E43" s="15"/>
      <c r="F43" s="15"/>
      <c r="G43" s="15"/>
      <c r="H43" s="15"/>
      <c r="I43" s="15"/>
      <c r="J43" s="15">
        <v>1</v>
      </c>
      <c r="K43" s="24"/>
      <c r="L43" s="24"/>
      <c r="M43" s="24"/>
      <c r="N43" s="25"/>
      <c r="O43" s="25"/>
      <c r="P43" s="25"/>
    </row>
    <row r="44" spans="1:16" s="18" customFormat="1" ht="30" customHeight="1" x14ac:dyDescent="0.35">
      <c r="A44" s="8" t="s">
        <v>152</v>
      </c>
      <c r="B44" s="23" t="s">
        <v>135</v>
      </c>
      <c r="C44" s="15" t="s">
        <v>12</v>
      </c>
      <c r="D44" s="15"/>
      <c r="E44" s="15"/>
      <c r="F44" s="15"/>
      <c r="G44" s="15"/>
      <c r="H44" s="15"/>
      <c r="I44" s="15"/>
      <c r="J44" s="15">
        <v>1</v>
      </c>
      <c r="K44" s="24"/>
      <c r="L44" s="24"/>
      <c r="M44" s="24"/>
      <c r="N44" s="25"/>
      <c r="O44" s="25"/>
      <c r="P44" s="25"/>
    </row>
    <row r="45" spans="1:16" s="18" customFormat="1" ht="30" customHeight="1" x14ac:dyDescent="0.35">
      <c r="A45" s="8" t="s">
        <v>153</v>
      </c>
      <c r="B45" s="23" t="s">
        <v>133</v>
      </c>
      <c r="C45" s="15" t="s">
        <v>12</v>
      </c>
      <c r="D45" s="15"/>
      <c r="E45" s="15"/>
      <c r="F45" s="15"/>
      <c r="G45" s="15"/>
      <c r="H45" s="15"/>
      <c r="I45" s="15"/>
      <c r="J45" s="15">
        <v>1</v>
      </c>
      <c r="K45" s="24"/>
      <c r="L45" s="24"/>
      <c r="M45" s="24"/>
      <c r="N45" s="25"/>
      <c r="O45" s="25"/>
      <c r="P45" s="25"/>
    </row>
    <row r="46" spans="1:16" s="18" customFormat="1" ht="30" customHeight="1" x14ac:dyDescent="0.35">
      <c r="A46" s="8" t="s">
        <v>154</v>
      </c>
      <c r="B46" s="23" t="s">
        <v>134</v>
      </c>
      <c r="C46" s="15" t="s">
        <v>12</v>
      </c>
      <c r="D46" s="15"/>
      <c r="E46" s="15"/>
      <c r="F46" s="15"/>
      <c r="G46" s="15"/>
      <c r="H46" s="15"/>
      <c r="I46" s="15"/>
      <c r="J46" s="15">
        <v>1</v>
      </c>
      <c r="K46" s="24"/>
      <c r="L46" s="24"/>
      <c r="M46" s="24"/>
      <c r="N46" s="25"/>
      <c r="O46" s="25"/>
      <c r="P46" s="25"/>
    </row>
    <row r="47" spans="1:16" s="18" customFormat="1" ht="30" customHeight="1" x14ac:dyDescent="0.35">
      <c r="A47" s="19">
        <v>2</v>
      </c>
      <c r="B47" s="20" t="s">
        <v>123</v>
      </c>
      <c r="C47" s="15"/>
      <c r="D47" s="15"/>
      <c r="E47" s="15"/>
      <c r="F47" s="15"/>
      <c r="G47" s="15"/>
      <c r="H47" s="15"/>
      <c r="I47" s="15"/>
      <c r="J47" s="15"/>
      <c r="K47" s="21"/>
      <c r="L47" s="21"/>
      <c r="M47" s="21"/>
      <c r="N47" s="25"/>
      <c r="O47" s="25"/>
      <c r="P47" s="25"/>
    </row>
    <row r="48" spans="1:16" s="18" customFormat="1" ht="30" customHeight="1" x14ac:dyDescent="0.35">
      <c r="A48" s="8" t="s">
        <v>14</v>
      </c>
      <c r="B48" s="95" t="s">
        <v>15</v>
      </c>
      <c r="C48" s="15" t="s">
        <v>16</v>
      </c>
      <c r="D48" s="15"/>
      <c r="E48" s="15"/>
      <c r="F48" s="15"/>
      <c r="G48" s="15"/>
      <c r="H48" s="15"/>
      <c r="I48" s="15"/>
      <c r="J48" s="15">
        <v>1</v>
      </c>
      <c r="K48" s="24"/>
      <c r="L48" s="24"/>
      <c r="M48" s="24"/>
      <c r="N48" s="25"/>
      <c r="O48" s="25"/>
      <c r="P48" s="25"/>
    </row>
    <row r="49" spans="1:16" s="18" customFormat="1" ht="30" customHeight="1" x14ac:dyDescent="0.35">
      <c r="A49" s="8" t="s">
        <v>17</v>
      </c>
      <c r="B49" s="23" t="s">
        <v>18</v>
      </c>
      <c r="C49" s="15" t="s">
        <v>16</v>
      </c>
      <c r="D49" s="15"/>
      <c r="E49" s="15"/>
      <c r="F49" s="15"/>
      <c r="G49" s="15"/>
      <c r="H49" s="15"/>
      <c r="I49" s="15"/>
      <c r="J49" s="15">
        <v>1</v>
      </c>
      <c r="K49" s="24"/>
      <c r="L49" s="24"/>
      <c r="M49" s="24"/>
      <c r="N49" s="25"/>
      <c r="O49" s="25"/>
      <c r="P49" s="25"/>
    </row>
    <row r="50" spans="1:16" s="18" customFormat="1" ht="30" customHeight="1" x14ac:dyDescent="0.35">
      <c r="A50" s="8" t="s">
        <v>19</v>
      </c>
      <c r="B50" s="23" t="s">
        <v>20</v>
      </c>
      <c r="C50" s="15" t="s">
        <v>16</v>
      </c>
      <c r="D50" s="15"/>
      <c r="E50" s="15"/>
      <c r="F50" s="15"/>
      <c r="G50" s="15"/>
      <c r="H50" s="15"/>
      <c r="I50" s="15"/>
      <c r="J50" s="15">
        <v>1</v>
      </c>
      <c r="K50" s="24"/>
      <c r="L50" s="24"/>
      <c r="M50" s="24"/>
      <c r="N50" s="25"/>
      <c r="O50" s="25"/>
      <c r="P50" s="25"/>
    </row>
    <row r="51" spans="1:16" s="18" customFormat="1" ht="30" customHeight="1" x14ac:dyDescent="0.35">
      <c r="A51" s="8" t="s">
        <v>21</v>
      </c>
      <c r="B51" s="23" t="s">
        <v>22</v>
      </c>
      <c r="C51" s="15" t="s">
        <v>16</v>
      </c>
      <c r="D51" s="15"/>
      <c r="E51" s="15"/>
      <c r="F51" s="15"/>
      <c r="G51" s="15"/>
      <c r="H51" s="15"/>
      <c r="I51" s="15"/>
      <c r="J51" s="15">
        <v>1</v>
      </c>
      <c r="K51" s="24"/>
      <c r="L51" s="24"/>
      <c r="M51" s="24"/>
      <c r="N51" s="25"/>
      <c r="O51" s="25"/>
      <c r="P51" s="25"/>
    </row>
    <row r="52" spans="1:16" s="18" customFormat="1" ht="30" customHeight="1" x14ac:dyDescent="0.35">
      <c r="A52" s="8"/>
      <c r="B52" s="23" t="s">
        <v>200</v>
      </c>
      <c r="C52" s="15" t="s">
        <v>16</v>
      </c>
      <c r="D52" s="15"/>
      <c r="E52" s="15"/>
      <c r="F52" s="15"/>
      <c r="G52" s="15"/>
      <c r="H52" s="15"/>
      <c r="I52" s="15"/>
      <c r="J52" s="15">
        <v>1</v>
      </c>
      <c r="K52" s="24"/>
      <c r="L52" s="24"/>
      <c r="M52" s="24"/>
      <c r="N52" s="25"/>
      <c r="O52" s="25"/>
      <c r="P52" s="25"/>
    </row>
    <row r="53" spans="1:16" s="18" customFormat="1" ht="30" customHeight="1" x14ac:dyDescent="0.35">
      <c r="A53" s="8"/>
      <c r="B53" s="23" t="s">
        <v>201</v>
      </c>
      <c r="C53" s="15" t="s">
        <v>16</v>
      </c>
      <c r="D53" s="15"/>
      <c r="E53" s="15"/>
      <c r="F53" s="15"/>
      <c r="G53" s="15"/>
      <c r="H53" s="15"/>
      <c r="I53" s="15"/>
      <c r="J53" s="15">
        <v>1</v>
      </c>
      <c r="K53" s="24"/>
      <c r="L53" s="24"/>
      <c r="M53" s="24"/>
      <c r="N53" s="25"/>
      <c r="O53" s="25"/>
      <c r="P53" s="25"/>
    </row>
    <row r="54" spans="1:16" s="18" customFormat="1" ht="30" customHeight="1" x14ac:dyDescent="0.35">
      <c r="A54" s="8"/>
      <c r="B54" s="23" t="s">
        <v>202</v>
      </c>
      <c r="C54" s="15" t="s">
        <v>16</v>
      </c>
      <c r="D54" s="15"/>
      <c r="E54" s="15"/>
      <c r="F54" s="15"/>
      <c r="G54" s="15"/>
      <c r="H54" s="15"/>
      <c r="I54" s="15"/>
      <c r="J54" s="15">
        <v>1</v>
      </c>
      <c r="K54" s="24"/>
      <c r="L54" s="24"/>
      <c r="M54" s="24"/>
      <c r="N54" s="25"/>
      <c r="O54" s="25"/>
      <c r="P54" s="25"/>
    </row>
    <row r="55" spans="1:16" s="18" customFormat="1" ht="30" customHeight="1" x14ac:dyDescent="0.35">
      <c r="A55" s="8" t="s">
        <v>23</v>
      </c>
      <c r="B55" s="23" t="s">
        <v>24</v>
      </c>
      <c r="C55" s="15" t="s">
        <v>16</v>
      </c>
      <c r="D55" s="15"/>
      <c r="E55" s="15"/>
      <c r="F55" s="15"/>
      <c r="G55" s="15"/>
      <c r="H55" s="15"/>
      <c r="I55" s="15"/>
      <c r="J55" s="15">
        <v>1</v>
      </c>
      <c r="K55" s="24"/>
      <c r="L55" s="24"/>
      <c r="M55" s="24"/>
      <c r="N55" s="25"/>
      <c r="O55" s="25"/>
      <c r="P55" s="25"/>
    </row>
    <row r="56" spans="1:16" s="18" customFormat="1" ht="30" customHeight="1" x14ac:dyDescent="0.35">
      <c r="A56" s="8" t="s">
        <v>25</v>
      </c>
      <c r="B56" s="23" t="s">
        <v>26</v>
      </c>
      <c r="C56" s="15" t="s">
        <v>16</v>
      </c>
      <c r="D56" s="15"/>
      <c r="E56" s="15"/>
      <c r="F56" s="15"/>
      <c r="G56" s="15"/>
      <c r="H56" s="15"/>
      <c r="I56" s="15"/>
      <c r="J56" s="15">
        <v>1</v>
      </c>
      <c r="K56" s="24"/>
      <c r="L56" s="24"/>
      <c r="M56" s="24"/>
      <c r="N56" s="25"/>
      <c r="O56" s="25"/>
      <c r="P56" s="25"/>
    </row>
    <row r="57" spans="1:16" s="18" customFormat="1" ht="30" customHeight="1" x14ac:dyDescent="0.35">
      <c r="A57" s="8" t="s">
        <v>27</v>
      </c>
      <c r="B57" s="23" t="s">
        <v>28</v>
      </c>
      <c r="C57" s="15" t="s">
        <v>16</v>
      </c>
      <c r="D57" s="15"/>
      <c r="E57" s="15"/>
      <c r="F57" s="15"/>
      <c r="G57" s="15"/>
      <c r="H57" s="15"/>
      <c r="I57" s="15"/>
      <c r="J57" s="15">
        <v>1</v>
      </c>
      <c r="K57" s="24"/>
      <c r="L57" s="24"/>
      <c r="M57" s="24"/>
      <c r="N57" s="25"/>
      <c r="O57" s="25"/>
      <c r="P57" s="25"/>
    </row>
    <row r="58" spans="1:16" s="18" customFormat="1" ht="30" customHeight="1" x14ac:dyDescent="0.35">
      <c r="A58" s="8" t="s">
        <v>29</v>
      </c>
      <c r="B58" s="23" t="s">
        <v>30</v>
      </c>
      <c r="C58" s="15" t="s">
        <v>16</v>
      </c>
      <c r="D58" s="15"/>
      <c r="E58" s="15"/>
      <c r="F58" s="15"/>
      <c r="G58" s="15"/>
      <c r="H58" s="15"/>
      <c r="I58" s="15"/>
      <c r="J58" s="15">
        <v>1</v>
      </c>
      <c r="K58" s="24"/>
      <c r="L58" s="24"/>
      <c r="M58" s="24"/>
      <c r="N58" s="25"/>
      <c r="O58" s="25"/>
      <c r="P58" s="25"/>
    </row>
    <row r="59" spans="1:16" s="18" customFormat="1" ht="30" customHeight="1" x14ac:dyDescent="0.35">
      <c r="A59" s="8" t="s">
        <v>31</v>
      </c>
      <c r="B59" s="23" t="s">
        <v>128</v>
      </c>
      <c r="C59" s="15"/>
      <c r="D59" s="15"/>
      <c r="E59" s="15"/>
      <c r="F59" s="15"/>
      <c r="G59" s="15"/>
      <c r="H59" s="15"/>
      <c r="I59" s="15"/>
      <c r="J59" s="15"/>
      <c r="K59" s="21"/>
      <c r="L59" s="21"/>
      <c r="M59" s="21"/>
      <c r="N59" s="22"/>
      <c r="O59" s="22"/>
      <c r="P59" s="22"/>
    </row>
    <row r="60" spans="1:16" s="18" customFormat="1" ht="30" customHeight="1" x14ac:dyDescent="0.35">
      <c r="A60" s="8" t="s">
        <v>32</v>
      </c>
      <c r="B60" s="26" t="s">
        <v>33</v>
      </c>
      <c r="C60" s="27" t="s">
        <v>16</v>
      </c>
      <c r="D60" s="27"/>
      <c r="E60" s="27"/>
      <c r="F60" s="27"/>
      <c r="G60" s="27"/>
      <c r="H60" s="27"/>
      <c r="I60" s="27"/>
      <c r="J60" s="27">
        <v>1</v>
      </c>
      <c r="K60" s="24"/>
      <c r="L60" s="24"/>
      <c r="M60" s="24"/>
      <c r="N60" s="22"/>
      <c r="O60" s="22"/>
      <c r="P60" s="22"/>
    </row>
    <row r="61" spans="1:16" s="18" customFormat="1" ht="30" customHeight="1" x14ac:dyDescent="0.35">
      <c r="A61" s="8" t="s">
        <v>34</v>
      </c>
      <c r="B61" s="26" t="s">
        <v>35</v>
      </c>
      <c r="C61" s="27" t="s">
        <v>16</v>
      </c>
      <c r="D61" s="27"/>
      <c r="E61" s="27"/>
      <c r="F61" s="27"/>
      <c r="G61" s="27"/>
      <c r="H61" s="27"/>
      <c r="I61" s="27"/>
      <c r="J61" s="27">
        <v>1</v>
      </c>
      <c r="K61" s="24"/>
      <c r="L61" s="24"/>
      <c r="M61" s="24"/>
      <c r="N61" s="22"/>
      <c r="O61" s="22"/>
      <c r="P61" s="22"/>
    </row>
    <row r="62" spans="1:16" s="18" customFormat="1" ht="30" customHeight="1" x14ac:dyDescent="0.35">
      <c r="A62" s="8" t="s">
        <v>36</v>
      </c>
      <c r="B62" s="26" t="s">
        <v>37</v>
      </c>
      <c r="C62" s="27" t="s">
        <v>16</v>
      </c>
      <c r="D62" s="27"/>
      <c r="E62" s="27"/>
      <c r="F62" s="27"/>
      <c r="G62" s="27"/>
      <c r="H62" s="27"/>
      <c r="I62" s="27"/>
      <c r="J62" s="27">
        <v>1</v>
      </c>
      <c r="K62" s="24"/>
      <c r="L62" s="24"/>
      <c r="M62" s="24"/>
      <c r="N62" s="22"/>
      <c r="O62" s="22"/>
      <c r="P62" s="22"/>
    </row>
    <row r="63" spans="1:16" s="18" customFormat="1" ht="30" customHeight="1" x14ac:dyDescent="0.35">
      <c r="A63" s="8" t="s">
        <v>38</v>
      </c>
      <c r="B63" s="26" t="s">
        <v>39</v>
      </c>
      <c r="C63" s="27" t="s">
        <v>16</v>
      </c>
      <c r="D63" s="27"/>
      <c r="E63" s="27"/>
      <c r="F63" s="27"/>
      <c r="G63" s="27"/>
      <c r="H63" s="27"/>
      <c r="I63" s="27"/>
      <c r="J63" s="27">
        <v>1</v>
      </c>
      <c r="K63" s="24"/>
      <c r="L63" s="24"/>
      <c r="M63" s="24"/>
      <c r="N63" s="22"/>
      <c r="O63" s="22"/>
      <c r="P63" s="22"/>
    </row>
    <row r="64" spans="1:16" s="18" customFormat="1" ht="30" customHeight="1" x14ac:dyDescent="0.35">
      <c r="A64" s="8" t="s">
        <v>40</v>
      </c>
      <c r="B64" s="26" t="s">
        <v>41</v>
      </c>
      <c r="C64" s="27" t="s">
        <v>16</v>
      </c>
      <c r="D64" s="27"/>
      <c r="E64" s="27"/>
      <c r="F64" s="27"/>
      <c r="G64" s="27"/>
      <c r="H64" s="27"/>
      <c r="I64" s="27"/>
      <c r="J64" s="27">
        <v>1</v>
      </c>
      <c r="K64" s="24"/>
      <c r="L64" s="24"/>
      <c r="M64" s="24"/>
      <c r="N64" s="22"/>
      <c r="O64" s="22"/>
      <c r="P64" s="22"/>
    </row>
    <row r="65" spans="1:16" s="18" customFormat="1" ht="30" customHeight="1" x14ac:dyDescent="0.35">
      <c r="A65" s="8" t="s">
        <v>42</v>
      </c>
      <c r="B65" s="26" t="s">
        <v>43</v>
      </c>
      <c r="C65" s="27" t="s">
        <v>16</v>
      </c>
      <c r="D65" s="27"/>
      <c r="E65" s="27"/>
      <c r="F65" s="27"/>
      <c r="G65" s="27"/>
      <c r="H65" s="27"/>
      <c r="I65" s="27"/>
      <c r="J65" s="27">
        <v>1</v>
      </c>
      <c r="K65" s="24"/>
      <c r="L65" s="24"/>
      <c r="M65" s="24"/>
      <c r="N65" s="22"/>
      <c r="O65" s="22"/>
      <c r="P65" s="22"/>
    </row>
    <row r="66" spans="1:16" s="18" customFormat="1" ht="30" customHeight="1" x14ac:dyDescent="0.35">
      <c r="A66" s="8" t="s">
        <v>44</v>
      </c>
      <c r="B66" s="26" t="s">
        <v>45</v>
      </c>
      <c r="C66" s="27" t="s">
        <v>16</v>
      </c>
      <c r="D66" s="27"/>
      <c r="E66" s="27"/>
      <c r="F66" s="27"/>
      <c r="G66" s="27"/>
      <c r="H66" s="27"/>
      <c r="I66" s="27"/>
      <c r="J66" s="27">
        <v>1</v>
      </c>
      <c r="K66" s="24"/>
      <c r="L66" s="24"/>
      <c r="M66" s="24"/>
      <c r="N66" s="22"/>
      <c r="O66" s="22"/>
      <c r="P66" s="22"/>
    </row>
    <row r="67" spans="1:16" s="18" customFormat="1" ht="30" customHeight="1" x14ac:dyDescent="0.35">
      <c r="A67" s="8" t="s">
        <v>46</v>
      </c>
      <c r="B67" s="26" t="s">
        <v>159</v>
      </c>
      <c r="C67" s="27" t="s">
        <v>16</v>
      </c>
      <c r="D67" s="27"/>
      <c r="E67" s="27"/>
      <c r="F67" s="27"/>
      <c r="G67" s="27"/>
      <c r="H67" s="27"/>
      <c r="I67" s="27"/>
      <c r="J67" s="27">
        <v>1</v>
      </c>
      <c r="K67" s="24"/>
      <c r="L67" s="24"/>
      <c r="M67" s="24"/>
      <c r="N67" s="22"/>
      <c r="O67" s="22"/>
      <c r="P67" s="22"/>
    </row>
    <row r="68" spans="1:16" s="18" customFormat="1" ht="30" customHeight="1" x14ac:dyDescent="0.35">
      <c r="A68" s="8" t="s">
        <v>47</v>
      </c>
      <c r="B68" s="26" t="s">
        <v>160</v>
      </c>
      <c r="C68" s="27" t="s">
        <v>16</v>
      </c>
      <c r="D68" s="27"/>
      <c r="E68" s="27"/>
      <c r="F68" s="27"/>
      <c r="G68" s="27"/>
      <c r="H68" s="27"/>
      <c r="I68" s="27"/>
      <c r="J68" s="27">
        <v>1</v>
      </c>
      <c r="K68" s="24"/>
      <c r="L68" s="24"/>
      <c r="M68" s="24"/>
      <c r="N68" s="22"/>
      <c r="O68" s="22"/>
      <c r="P68" s="22"/>
    </row>
    <row r="69" spans="1:16" s="18" customFormat="1" ht="30" customHeight="1" x14ac:dyDescent="0.35">
      <c r="A69" s="8" t="s">
        <v>48</v>
      </c>
      <c r="B69" s="26" t="s">
        <v>147</v>
      </c>
      <c r="C69" s="27" t="s">
        <v>16</v>
      </c>
      <c r="D69" s="27"/>
      <c r="E69" s="27"/>
      <c r="F69" s="27"/>
      <c r="G69" s="27"/>
      <c r="H69" s="27"/>
      <c r="I69" s="27"/>
      <c r="J69" s="27">
        <v>1</v>
      </c>
      <c r="K69" s="24"/>
      <c r="L69" s="24"/>
      <c r="M69" s="24"/>
      <c r="N69" s="22"/>
      <c r="O69" s="22"/>
      <c r="P69" s="22"/>
    </row>
    <row r="70" spans="1:16" s="18" customFormat="1" ht="30" customHeight="1" x14ac:dyDescent="0.35">
      <c r="A70" s="8" t="s">
        <v>49</v>
      </c>
      <c r="B70" s="26" t="s">
        <v>148</v>
      </c>
      <c r="C70" s="27" t="s">
        <v>16</v>
      </c>
      <c r="D70" s="27"/>
      <c r="E70" s="27"/>
      <c r="F70" s="27"/>
      <c r="G70" s="27"/>
      <c r="H70" s="27"/>
      <c r="I70" s="27"/>
      <c r="J70" s="27">
        <v>1</v>
      </c>
      <c r="K70" s="24"/>
      <c r="L70" s="24"/>
      <c r="M70" s="24"/>
      <c r="N70" s="22"/>
      <c r="O70" s="22"/>
      <c r="P70" s="22"/>
    </row>
    <row r="71" spans="1:16" s="18" customFormat="1" ht="30" customHeight="1" x14ac:dyDescent="0.35">
      <c r="A71" s="8" t="s">
        <v>50</v>
      </c>
      <c r="B71" s="23" t="s">
        <v>129</v>
      </c>
      <c r="C71" s="15"/>
      <c r="D71" s="15"/>
      <c r="E71" s="15"/>
      <c r="F71" s="15"/>
      <c r="G71" s="15"/>
      <c r="H71" s="15"/>
      <c r="I71" s="15"/>
      <c r="J71" s="15"/>
      <c r="K71" s="21"/>
      <c r="L71" s="21"/>
      <c r="M71" s="21"/>
      <c r="N71" s="22"/>
      <c r="O71" s="22"/>
      <c r="P71" s="22"/>
    </row>
    <row r="72" spans="1:16" s="18" customFormat="1" ht="30" customHeight="1" x14ac:dyDescent="0.35">
      <c r="A72" s="8" t="s">
        <v>51</v>
      </c>
      <c r="B72" s="26" t="s">
        <v>52</v>
      </c>
      <c r="C72" s="27" t="s">
        <v>16</v>
      </c>
      <c r="D72" s="27"/>
      <c r="E72" s="27"/>
      <c r="F72" s="27"/>
      <c r="G72" s="27"/>
      <c r="H72" s="27"/>
      <c r="I72" s="27"/>
      <c r="J72" s="27">
        <v>1</v>
      </c>
      <c r="K72" s="24"/>
      <c r="L72" s="24"/>
      <c r="M72" s="24"/>
      <c r="N72" s="22"/>
      <c r="O72" s="22"/>
      <c r="P72" s="22"/>
    </row>
    <row r="73" spans="1:16" s="18" customFormat="1" ht="30" customHeight="1" x14ac:dyDescent="0.35">
      <c r="A73" s="8" t="s">
        <v>53</v>
      </c>
      <c r="B73" s="26" t="s">
        <v>54</v>
      </c>
      <c r="C73" s="27" t="s">
        <v>16</v>
      </c>
      <c r="D73" s="27"/>
      <c r="E73" s="27"/>
      <c r="F73" s="27"/>
      <c r="G73" s="27"/>
      <c r="H73" s="27"/>
      <c r="I73" s="27"/>
      <c r="J73" s="27">
        <v>1</v>
      </c>
      <c r="K73" s="24"/>
      <c r="L73" s="24"/>
      <c r="M73" s="24"/>
      <c r="N73" s="22"/>
      <c r="O73" s="22"/>
      <c r="P73" s="22"/>
    </row>
    <row r="74" spans="1:16" s="18" customFormat="1" ht="30" customHeight="1" x14ac:dyDescent="0.35">
      <c r="A74" s="8" t="s">
        <v>55</v>
      </c>
      <c r="B74" s="26" t="s">
        <v>56</v>
      </c>
      <c r="C74" s="27" t="s">
        <v>16</v>
      </c>
      <c r="D74" s="27"/>
      <c r="E74" s="27"/>
      <c r="F74" s="27"/>
      <c r="G74" s="27"/>
      <c r="H74" s="27"/>
      <c r="I74" s="27"/>
      <c r="J74" s="27">
        <v>1</v>
      </c>
      <c r="K74" s="24"/>
      <c r="L74" s="24"/>
      <c r="M74" s="24"/>
      <c r="N74" s="22"/>
      <c r="O74" s="22"/>
      <c r="P74" s="22"/>
    </row>
    <row r="75" spans="1:16" s="18" customFormat="1" ht="30" customHeight="1" x14ac:dyDescent="0.35">
      <c r="A75" s="8" t="s">
        <v>57</v>
      </c>
      <c r="B75" s="26" t="s">
        <v>58</v>
      </c>
      <c r="C75" s="27" t="s">
        <v>16</v>
      </c>
      <c r="D75" s="27"/>
      <c r="E75" s="27"/>
      <c r="F75" s="27"/>
      <c r="G75" s="27"/>
      <c r="H75" s="27"/>
      <c r="I75" s="27"/>
      <c r="J75" s="27">
        <v>1</v>
      </c>
      <c r="K75" s="24"/>
      <c r="L75" s="24"/>
      <c r="M75" s="24"/>
      <c r="N75" s="22"/>
      <c r="O75" s="22"/>
      <c r="P75" s="22"/>
    </row>
    <row r="76" spans="1:16" s="18" customFormat="1" ht="30" customHeight="1" x14ac:dyDescent="0.35">
      <c r="A76" s="8" t="s">
        <v>59</v>
      </c>
      <c r="B76" s="26" t="s">
        <v>60</v>
      </c>
      <c r="C76" s="27" t="s">
        <v>16</v>
      </c>
      <c r="D76" s="27"/>
      <c r="E76" s="27"/>
      <c r="F76" s="27"/>
      <c r="G76" s="27"/>
      <c r="H76" s="27"/>
      <c r="I76" s="27"/>
      <c r="J76" s="27">
        <v>1</v>
      </c>
      <c r="K76" s="24"/>
      <c r="L76" s="24"/>
      <c r="M76" s="24"/>
      <c r="N76" s="22"/>
      <c r="O76" s="22"/>
      <c r="P76" s="22"/>
    </row>
    <row r="77" spans="1:16" s="18" customFormat="1" ht="30" customHeight="1" x14ac:dyDescent="0.35">
      <c r="A77" s="8" t="s">
        <v>61</v>
      </c>
      <c r="B77" s="26" t="s">
        <v>62</v>
      </c>
      <c r="C77" s="27" t="s">
        <v>16</v>
      </c>
      <c r="D77" s="27"/>
      <c r="E77" s="27"/>
      <c r="F77" s="27"/>
      <c r="G77" s="27"/>
      <c r="H77" s="27"/>
      <c r="I77" s="27"/>
      <c r="J77" s="27">
        <v>1</v>
      </c>
      <c r="K77" s="24"/>
      <c r="L77" s="24"/>
      <c r="M77" s="24"/>
      <c r="N77" s="22"/>
      <c r="O77" s="22"/>
      <c r="P77" s="22"/>
    </row>
    <row r="78" spans="1:16" s="18" customFormat="1" ht="30" customHeight="1" x14ac:dyDescent="0.35">
      <c r="A78" s="8" t="s">
        <v>63</v>
      </c>
      <c r="B78" s="26" t="s">
        <v>64</v>
      </c>
      <c r="C78" s="27" t="s">
        <v>16</v>
      </c>
      <c r="D78" s="27"/>
      <c r="E78" s="27"/>
      <c r="F78" s="27"/>
      <c r="G78" s="27"/>
      <c r="H78" s="27"/>
      <c r="I78" s="27"/>
      <c r="J78" s="27">
        <v>1</v>
      </c>
      <c r="K78" s="24"/>
      <c r="L78" s="24"/>
      <c r="M78" s="24"/>
      <c r="N78" s="22"/>
      <c r="O78" s="22"/>
      <c r="P78" s="22"/>
    </row>
    <row r="79" spans="1:16" s="18" customFormat="1" ht="30" customHeight="1" x14ac:dyDescent="0.35">
      <c r="A79" s="8" t="s">
        <v>65</v>
      </c>
      <c r="B79" s="26" t="s">
        <v>66</v>
      </c>
      <c r="C79" s="27" t="s">
        <v>16</v>
      </c>
      <c r="D79" s="27"/>
      <c r="E79" s="27"/>
      <c r="F79" s="27"/>
      <c r="G79" s="27"/>
      <c r="H79" s="27"/>
      <c r="I79" s="27"/>
      <c r="J79" s="27">
        <v>1</v>
      </c>
      <c r="K79" s="24"/>
      <c r="L79" s="24"/>
      <c r="M79" s="24"/>
      <c r="N79" s="22"/>
      <c r="O79" s="22"/>
      <c r="P79" s="22"/>
    </row>
    <row r="80" spans="1:16" s="18" customFormat="1" ht="30" customHeight="1" x14ac:dyDescent="0.35">
      <c r="A80" s="8" t="s">
        <v>67</v>
      </c>
      <c r="B80" s="26" t="s">
        <v>155</v>
      </c>
      <c r="C80" s="27" t="s">
        <v>16</v>
      </c>
      <c r="D80" s="27"/>
      <c r="E80" s="27"/>
      <c r="F80" s="27"/>
      <c r="G80" s="27"/>
      <c r="H80" s="27"/>
      <c r="I80" s="27"/>
      <c r="J80" s="27">
        <v>1</v>
      </c>
      <c r="K80" s="24"/>
      <c r="L80" s="24"/>
      <c r="M80" s="24"/>
      <c r="N80" s="22"/>
      <c r="O80" s="22"/>
      <c r="P80" s="22"/>
    </row>
    <row r="81" spans="1:16" s="18" customFormat="1" ht="30" customHeight="1" x14ac:dyDescent="0.35">
      <c r="A81" s="8" t="s">
        <v>68</v>
      </c>
      <c r="B81" s="26" t="s">
        <v>156</v>
      </c>
      <c r="C81" s="27" t="s">
        <v>16</v>
      </c>
      <c r="D81" s="27"/>
      <c r="E81" s="27"/>
      <c r="F81" s="27"/>
      <c r="G81" s="27"/>
      <c r="H81" s="27"/>
      <c r="I81" s="27"/>
      <c r="J81" s="27">
        <v>1</v>
      </c>
      <c r="K81" s="24"/>
      <c r="L81" s="24"/>
      <c r="M81" s="24"/>
      <c r="N81" s="22"/>
      <c r="O81" s="22"/>
      <c r="P81" s="22"/>
    </row>
    <row r="82" spans="1:16" s="18" customFormat="1" ht="30" customHeight="1" x14ac:dyDescent="0.35">
      <c r="A82" s="8" t="s">
        <v>69</v>
      </c>
      <c r="B82" s="26" t="s">
        <v>157</v>
      </c>
      <c r="C82" s="27" t="s">
        <v>16</v>
      </c>
      <c r="D82" s="27"/>
      <c r="E82" s="27"/>
      <c r="F82" s="27"/>
      <c r="G82" s="27"/>
      <c r="H82" s="27"/>
      <c r="I82" s="27"/>
      <c r="J82" s="27">
        <v>1</v>
      </c>
      <c r="K82" s="24"/>
      <c r="L82" s="24"/>
      <c r="M82" s="24"/>
      <c r="N82" s="22"/>
      <c r="O82" s="22"/>
      <c r="P82" s="22"/>
    </row>
    <row r="83" spans="1:16" s="18" customFormat="1" ht="30" customHeight="1" x14ac:dyDescent="0.35">
      <c r="A83" s="8" t="s">
        <v>70</v>
      </c>
      <c r="B83" s="26" t="s">
        <v>158</v>
      </c>
      <c r="C83" s="27" t="s">
        <v>16</v>
      </c>
      <c r="D83" s="27"/>
      <c r="E83" s="27"/>
      <c r="F83" s="27"/>
      <c r="G83" s="27"/>
      <c r="H83" s="27"/>
      <c r="I83" s="27"/>
      <c r="J83" s="27">
        <v>1</v>
      </c>
      <c r="K83" s="24"/>
      <c r="L83" s="24"/>
      <c r="M83" s="24"/>
      <c r="N83" s="22"/>
      <c r="O83" s="22"/>
      <c r="P83" s="22"/>
    </row>
    <row r="84" spans="1:16" s="18" customFormat="1" ht="30" customHeight="1" x14ac:dyDescent="0.35">
      <c r="A84" s="8" t="s">
        <v>71</v>
      </c>
      <c r="B84" s="23" t="s">
        <v>130</v>
      </c>
      <c r="C84" s="15"/>
      <c r="D84" s="15"/>
      <c r="E84" s="15"/>
      <c r="F84" s="15"/>
      <c r="G84" s="15"/>
      <c r="H84" s="15"/>
      <c r="I84" s="15"/>
      <c r="J84" s="15"/>
      <c r="K84" s="21"/>
      <c r="L84" s="21"/>
      <c r="M84" s="21"/>
      <c r="N84" s="22"/>
      <c r="O84" s="22"/>
      <c r="P84" s="22"/>
    </row>
    <row r="85" spans="1:16" s="18" customFormat="1" ht="30" customHeight="1" x14ac:dyDescent="0.35">
      <c r="A85" s="8" t="s">
        <v>72</v>
      </c>
      <c r="B85" s="26" t="s">
        <v>73</v>
      </c>
      <c r="C85" s="27" t="s">
        <v>16</v>
      </c>
      <c r="D85" s="27"/>
      <c r="E85" s="27"/>
      <c r="F85" s="27"/>
      <c r="G85" s="27"/>
      <c r="H85" s="27"/>
      <c r="I85" s="27"/>
      <c r="J85" s="27">
        <v>1</v>
      </c>
      <c r="K85" s="24"/>
      <c r="L85" s="24"/>
      <c r="M85" s="24"/>
      <c r="N85" s="22"/>
      <c r="O85" s="22"/>
      <c r="P85" s="22"/>
    </row>
    <row r="86" spans="1:16" s="18" customFormat="1" ht="30" customHeight="1" x14ac:dyDescent="0.35">
      <c r="A86" s="8" t="s">
        <v>74</v>
      </c>
      <c r="B86" s="26" t="s">
        <v>75</v>
      </c>
      <c r="C86" s="27" t="s">
        <v>16</v>
      </c>
      <c r="D86" s="27"/>
      <c r="E86" s="27"/>
      <c r="F86" s="27"/>
      <c r="G86" s="27"/>
      <c r="H86" s="27"/>
      <c r="I86" s="27"/>
      <c r="J86" s="27">
        <v>1</v>
      </c>
      <c r="K86" s="24"/>
      <c r="L86" s="24"/>
      <c r="M86" s="24"/>
      <c r="N86" s="22"/>
      <c r="O86" s="22"/>
      <c r="P86" s="22"/>
    </row>
    <row r="87" spans="1:16" s="18" customFormat="1" ht="30" customHeight="1" x14ac:dyDescent="0.35">
      <c r="A87" s="8" t="s">
        <v>76</v>
      </c>
      <c r="B87" s="26" t="s">
        <v>77</v>
      </c>
      <c r="C87" s="27" t="s">
        <v>16</v>
      </c>
      <c r="D87" s="27"/>
      <c r="E87" s="27"/>
      <c r="F87" s="27"/>
      <c r="G87" s="27"/>
      <c r="H87" s="27"/>
      <c r="I87" s="27"/>
      <c r="J87" s="27">
        <v>1</v>
      </c>
      <c r="K87" s="24"/>
      <c r="L87" s="24"/>
      <c r="M87" s="24"/>
      <c r="N87" s="22"/>
      <c r="O87" s="22"/>
      <c r="P87" s="22"/>
    </row>
    <row r="88" spans="1:16" s="18" customFormat="1" ht="30" customHeight="1" x14ac:dyDescent="0.35">
      <c r="A88" s="8" t="s">
        <v>78</v>
      </c>
      <c r="B88" s="26" t="s">
        <v>79</v>
      </c>
      <c r="C88" s="27" t="s">
        <v>16</v>
      </c>
      <c r="D88" s="27"/>
      <c r="E88" s="27"/>
      <c r="F88" s="27"/>
      <c r="G88" s="27"/>
      <c r="H88" s="27"/>
      <c r="I88" s="27"/>
      <c r="J88" s="27">
        <v>1</v>
      </c>
      <c r="K88" s="24"/>
      <c r="L88" s="24"/>
      <c r="M88" s="24"/>
      <c r="N88" s="22"/>
      <c r="O88" s="22"/>
      <c r="P88" s="22"/>
    </row>
    <row r="89" spans="1:16" s="18" customFormat="1" ht="30" customHeight="1" x14ac:dyDescent="0.35">
      <c r="A89" s="8" t="s">
        <v>80</v>
      </c>
      <c r="B89" s="26" t="s">
        <v>81</v>
      </c>
      <c r="C89" s="27" t="s">
        <v>16</v>
      </c>
      <c r="D89" s="27"/>
      <c r="E89" s="27"/>
      <c r="F89" s="27"/>
      <c r="G89" s="27"/>
      <c r="H89" s="27"/>
      <c r="I89" s="27"/>
      <c r="J89" s="27">
        <v>1</v>
      </c>
      <c r="K89" s="24"/>
      <c r="L89" s="24"/>
      <c r="M89" s="24"/>
      <c r="N89" s="22"/>
      <c r="O89" s="22"/>
      <c r="P89" s="22"/>
    </row>
    <row r="90" spans="1:16" s="18" customFormat="1" ht="30" customHeight="1" x14ac:dyDescent="0.35">
      <c r="A90" s="8" t="s">
        <v>82</v>
      </c>
      <c r="B90" s="26" t="s">
        <v>83</v>
      </c>
      <c r="C90" s="27" t="s">
        <v>16</v>
      </c>
      <c r="D90" s="27"/>
      <c r="E90" s="27"/>
      <c r="F90" s="27"/>
      <c r="G90" s="27"/>
      <c r="H90" s="27"/>
      <c r="I90" s="27"/>
      <c r="J90" s="27">
        <v>1</v>
      </c>
      <c r="K90" s="24"/>
      <c r="L90" s="24"/>
      <c r="M90" s="24"/>
      <c r="N90" s="22"/>
      <c r="O90" s="22"/>
      <c r="P90" s="22"/>
    </row>
    <row r="91" spans="1:16" s="18" customFormat="1" ht="30" customHeight="1" x14ac:dyDescent="0.35">
      <c r="A91" s="8" t="s">
        <v>84</v>
      </c>
      <c r="B91" s="26" t="s">
        <v>170</v>
      </c>
      <c r="C91" s="27" t="s">
        <v>16</v>
      </c>
      <c r="D91" s="27"/>
      <c r="E91" s="27"/>
      <c r="F91" s="27"/>
      <c r="G91" s="27"/>
      <c r="H91" s="27"/>
      <c r="I91" s="27"/>
      <c r="J91" s="27">
        <v>1</v>
      </c>
      <c r="K91" s="24"/>
      <c r="L91" s="24"/>
      <c r="M91" s="24"/>
      <c r="N91" s="22"/>
      <c r="O91" s="22"/>
      <c r="P91" s="22"/>
    </row>
    <row r="92" spans="1:16" s="18" customFormat="1" ht="30" customHeight="1" x14ac:dyDescent="0.35">
      <c r="A92" s="8" t="s">
        <v>85</v>
      </c>
      <c r="B92" s="26" t="s">
        <v>164</v>
      </c>
      <c r="C92" s="27" t="s">
        <v>16</v>
      </c>
      <c r="D92" s="27"/>
      <c r="E92" s="27"/>
      <c r="F92" s="27"/>
      <c r="G92" s="27"/>
      <c r="H92" s="27"/>
      <c r="I92" s="27"/>
      <c r="J92" s="27">
        <v>1</v>
      </c>
      <c r="K92" s="24"/>
      <c r="L92" s="24"/>
      <c r="M92" s="24"/>
      <c r="N92" s="22"/>
      <c r="O92" s="22"/>
      <c r="P92" s="22"/>
    </row>
    <row r="93" spans="1:16" s="18" customFormat="1" ht="30" customHeight="1" x14ac:dyDescent="0.35">
      <c r="A93" s="8" t="s">
        <v>86</v>
      </c>
      <c r="B93" s="26" t="s">
        <v>165</v>
      </c>
      <c r="C93" s="27" t="s">
        <v>16</v>
      </c>
      <c r="D93" s="27"/>
      <c r="E93" s="27"/>
      <c r="F93" s="27"/>
      <c r="G93" s="27"/>
      <c r="H93" s="27"/>
      <c r="I93" s="27"/>
      <c r="J93" s="27">
        <v>1</v>
      </c>
      <c r="K93" s="24"/>
      <c r="L93" s="24"/>
      <c r="M93" s="24"/>
      <c r="N93" s="22"/>
      <c r="O93" s="22"/>
      <c r="P93" s="22"/>
    </row>
    <row r="94" spans="1:16" s="18" customFormat="1" ht="30" customHeight="1" x14ac:dyDescent="0.35">
      <c r="A94" s="8" t="s">
        <v>87</v>
      </c>
      <c r="B94" s="26" t="s">
        <v>166</v>
      </c>
      <c r="C94" s="27" t="s">
        <v>16</v>
      </c>
      <c r="D94" s="27"/>
      <c r="E94" s="27"/>
      <c r="F94" s="27"/>
      <c r="G94" s="27"/>
      <c r="H94" s="27"/>
      <c r="I94" s="27"/>
      <c r="J94" s="27">
        <v>1</v>
      </c>
      <c r="K94" s="24"/>
      <c r="L94" s="24"/>
      <c r="M94" s="24"/>
      <c r="N94" s="22"/>
      <c r="O94" s="22"/>
      <c r="P94" s="22"/>
    </row>
    <row r="95" spans="1:16" s="18" customFormat="1" ht="30" customHeight="1" x14ac:dyDescent="0.35">
      <c r="A95" s="8" t="s">
        <v>88</v>
      </c>
      <c r="B95" s="23" t="s">
        <v>89</v>
      </c>
      <c r="C95" s="15" t="s">
        <v>16</v>
      </c>
      <c r="D95" s="15"/>
      <c r="E95" s="15"/>
      <c r="F95" s="15"/>
      <c r="G95" s="15"/>
      <c r="H95" s="15"/>
      <c r="I95" s="15"/>
      <c r="J95" s="15">
        <v>1</v>
      </c>
      <c r="K95" s="24"/>
      <c r="L95" s="24"/>
      <c r="M95" s="24"/>
      <c r="N95" s="22"/>
      <c r="O95" s="22"/>
      <c r="P95" s="22"/>
    </row>
    <row r="96" spans="1:16" s="18" customFormat="1" ht="30" customHeight="1" x14ac:dyDescent="0.35">
      <c r="A96" s="8" t="s">
        <v>90</v>
      </c>
      <c r="B96" s="23" t="s">
        <v>91</v>
      </c>
      <c r="C96" s="15" t="s">
        <v>16</v>
      </c>
      <c r="D96" s="15"/>
      <c r="E96" s="15"/>
      <c r="F96" s="15"/>
      <c r="G96" s="15"/>
      <c r="H96" s="15"/>
      <c r="I96" s="15"/>
      <c r="J96" s="15">
        <v>1</v>
      </c>
      <c r="K96" s="24"/>
      <c r="L96" s="24"/>
      <c r="M96" s="24"/>
      <c r="N96" s="22"/>
      <c r="O96" s="22"/>
      <c r="P96" s="22"/>
    </row>
    <row r="97" spans="1:16" s="18" customFormat="1" ht="30" customHeight="1" x14ac:dyDescent="0.35">
      <c r="A97" s="8" t="s">
        <v>92</v>
      </c>
      <c r="B97" s="23" t="s">
        <v>93</v>
      </c>
      <c r="C97" s="15" t="s">
        <v>16</v>
      </c>
      <c r="D97" s="15"/>
      <c r="E97" s="15"/>
      <c r="F97" s="15"/>
      <c r="G97" s="15"/>
      <c r="H97" s="15"/>
      <c r="I97" s="15"/>
      <c r="J97" s="15">
        <v>1</v>
      </c>
      <c r="K97" s="24"/>
      <c r="L97" s="24"/>
      <c r="M97" s="24"/>
      <c r="N97" s="22"/>
      <c r="O97" s="22"/>
      <c r="P97" s="22"/>
    </row>
    <row r="98" spans="1:16" s="18" customFormat="1" ht="30" customHeight="1" x14ac:dyDescent="0.35">
      <c r="A98" s="8" t="s">
        <v>94</v>
      </c>
      <c r="B98" s="23" t="s">
        <v>95</v>
      </c>
      <c r="C98" s="15" t="s">
        <v>16</v>
      </c>
      <c r="D98" s="15"/>
      <c r="E98" s="15"/>
      <c r="F98" s="15"/>
      <c r="G98" s="15"/>
      <c r="H98" s="15"/>
      <c r="I98" s="15"/>
      <c r="J98" s="15">
        <v>1</v>
      </c>
      <c r="K98" s="24"/>
      <c r="L98" s="24"/>
      <c r="M98" s="24"/>
      <c r="N98" s="22"/>
      <c r="O98" s="22"/>
      <c r="P98" s="22"/>
    </row>
    <row r="99" spans="1:16" s="18" customFormat="1" ht="30" customHeight="1" x14ac:dyDescent="0.35">
      <c r="A99" s="8" t="s">
        <v>96</v>
      </c>
      <c r="B99" s="23" t="s">
        <v>97</v>
      </c>
      <c r="C99" s="15" t="s">
        <v>16</v>
      </c>
      <c r="D99" s="15"/>
      <c r="E99" s="15"/>
      <c r="F99" s="15"/>
      <c r="G99" s="15"/>
      <c r="H99" s="15"/>
      <c r="I99" s="15"/>
      <c r="J99" s="15">
        <v>1</v>
      </c>
      <c r="K99" s="24"/>
      <c r="L99" s="24"/>
      <c r="M99" s="24"/>
      <c r="N99" s="22"/>
      <c r="O99" s="22"/>
      <c r="P99" s="22"/>
    </row>
    <row r="100" spans="1:16" s="18" customFormat="1" ht="30" customHeight="1" x14ac:dyDescent="0.35">
      <c r="A100" s="8" t="s">
        <v>98</v>
      </c>
      <c r="B100" s="23" t="s">
        <v>99</v>
      </c>
      <c r="C100" s="15" t="s">
        <v>16</v>
      </c>
      <c r="D100" s="15"/>
      <c r="E100" s="15"/>
      <c r="F100" s="15"/>
      <c r="G100" s="15"/>
      <c r="H100" s="15"/>
      <c r="I100" s="15"/>
      <c r="J100" s="15">
        <v>1</v>
      </c>
      <c r="K100" s="24"/>
      <c r="L100" s="24"/>
      <c r="M100" s="24"/>
      <c r="N100" s="22"/>
      <c r="O100" s="22"/>
      <c r="P100" s="22"/>
    </row>
    <row r="101" spans="1:16" s="18" customFormat="1" ht="30" customHeight="1" x14ac:dyDescent="0.35">
      <c r="A101" s="28" t="s">
        <v>167</v>
      </c>
      <c r="B101" s="20" t="s">
        <v>126</v>
      </c>
      <c r="C101" s="15"/>
      <c r="D101" s="15"/>
      <c r="E101" s="15"/>
      <c r="F101" s="15"/>
      <c r="G101" s="15"/>
      <c r="H101" s="15"/>
      <c r="I101" s="15"/>
      <c r="J101" s="15"/>
      <c r="K101" s="21"/>
      <c r="L101" s="21"/>
      <c r="M101" s="21"/>
      <c r="N101" s="98"/>
      <c r="O101" s="98"/>
      <c r="P101" s="98"/>
    </row>
    <row r="102" spans="1:16" s="18" customFormat="1" ht="30" customHeight="1" outlineLevel="1" x14ac:dyDescent="0.35">
      <c r="A102" s="8" t="s">
        <v>100</v>
      </c>
      <c r="B102" s="23" t="s">
        <v>73</v>
      </c>
      <c r="C102" s="15" t="s">
        <v>101</v>
      </c>
      <c r="D102" s="15"/>
      <c r="E102" s="15"/>
      <c r="F102" s="15"/>
      <c r="G102" s="15"/>
      <c r="H102" s="15"/>
      <c r="I102" s="15"/>
      <c r="J102" s="15">
        <v>1</v>
      </c>
      <c r="K102" s="24"/>
      <c r="L102" s="24"/>
      <c r="M102" s="24"/>
      <c r="N102" s="98"/>
      <c r="O102" s="98"/>
      <c r="P102" s="98"/>
    </row>
    <row r="103" spans="1:16" s="18" customFormat="1" ht="30" customHeight="1" outlineLevel="1" x14ac:dyDescent="0.35">
      <c r="A103" s="8" t="s">
        <v>102</v>
      </c>
      <c r="B103" s="23" t="s">
        <v>75</v>
      </c>
      <c r="C103" s="15" t="s">
        <v>101</v>
      </c>
      <c r="D103" s="15"/>
      <c r="E103" s="15"/>
      <c r="F103" s="15"/>
      <c r="G103" s="15"/>
      <c r="H103" s="15"/>
      <c r="I103" s="15"/>
      <c r="J103" s="15">
        <v>1</v>
      </c>
      <c r="K103" s="24"/>
      <c r="L103" s="24"/>
      <c r="M103" s="24"/>
      <c r="N103" s="98"/>
      <c r="O103" s="98"/>
      <c r="P103" s="98"/>
    </row>
    <row r="104" spans="1:16" s="18" customFormat="1" ht="30" customHeight="1" outlineLevel="1" x14ac:dyDescent="0.35">
      <c r="A104" s="8" t="s">
        <v>103</v>
      </c>
      <c r="B104" s="23" t="s">
        <v>77</v>
      </c>
      <c r="C104" s="15" t="s">
        <v>101</v>
      </c>
      <c r="D104" s="15"/>
      <c r="E104" s="15"/>
      <c r="F104" s="15"/>
      <c r="G104" s="15"/>
      <c r="H104" s="15"/>
      <c r="I104" s="15"/>
      <c r="J104" s="15">
        <v>1</v>
      </c>
      <c r="K104" s="24"/>
      <c r="L104" s="24"/>
      <c r="M104" s="24"/>
      <c r="N104" s="98"/>
      <c r="O104" s="98"/>
      <c r="P104" s="98"/>
    </row>
    <row r="105" spans="1:16" s="18" customFormat="1" ht="30" customHeight="1" outlineLevel="1" x14ac:dyDescent="0.35">
      <c r="A105" s="8" t="s">
        <v>104</v>
      </c>
      <c r="B105" s="23" t="s">
        <v>79</v>
      </c>
      <c r="C105" s="15" t="s">
        <v>101</v>
      </c>
      <c r="D105" s="15"/>
      <c r="E105" s="15"/>
      <c r="F105" s="15"/>
      <c r="G105" s="15"/>
      <c r="H105" s="15"/>
      <c r="I105" s="15"/>
      <c r="J105" s="15">
        <v>1</v>
      </c>
      <c r="K105" s="24"/>
      <c r="L105" s="24"/>
      <c r="M105" s="24"/>
      <c r="N105" s="98"/>
      <c r="O105" s="98"/>
      <c r="P105" s="98"/>
    </row>
    <row r="106" spans="1:16" s="18" customFormat="1" ht="30" customHeight="1" outlineLevel="1" x14ac:dyDescent="0.35">
      <c r="A106" s="8" t="s">
        <v>105</v>
      </c>
      <c r="B106" s="23" t="s">
        <v>81</v>
      </c>
      <c r="C106" s="15" t="s">
        <v>101</v>
      </c>
      <c r="D106" s="15"/>
      <c r="E106" s="15"/>
      <c r="F106" s="15"/>
      <c r="G106" s="15"/>
      <c r="H106" s="15"/>
      <c r="I106" s="15"/>
      <c r="J106" s="15">
        <v>1</v>
      </c>
      <c r="K106" s="24"/>
      <c r="L106" s="24"/>
      <c r="M106" s="24"/>
      <c r="N106" s="98"/>
      <c r="O106" s="98"/>
      <c r="P106" s="98"/>
    </row>
    <row r="107" spans="1:16" s="18" customFormat="1" ht="30" customHeight="1" outlineLevel="1" x14ac:dyDescent="0.35">
      <c r="A107" s="8" t="s">
        <v>106</v>
      </c>
      <c r="B107" s="23" t="s">
        <v>83</v>
      </c>
      <c r="C107" s="15" t="s">
        <v>101</v>
      </c>
      <c r="D107" s="15"/>
      <c r="E107" s="15"/>
      <c r="F107" s="15"/>
      <c r="G107" s="15"/>
      <c r="H107" s="15"/>
      <c r="I107" s="15"/>
      <c r="J107" s="15">
        <v>1</v>
      </c>
      <c r="K107" s="24"/>
      <c r="L107" s="24"/>
      <c r="M107" s="24"/>
      <c r="N107" s="98"/>
      <c r="O107" s="98"/>
      <c r="P107" s="98"/>
    </row>
    <row r="108" spans="1:16" s="18" customFormat="1" ht="30" customHeight="1" outlineLevel="1" x14ac:dyDescent="0.35">
      <c r="A108" s="8" t="s">
        <v>107</v>
      </c>
      <c r="B108" s="23" t="s">
        <v>52</v>
      </c>
      <c r="C108" s="15" t="s">
        <v>101</v>
      </c>
      <c r="D108" s="15"/>
      <c r="E108" s="15"/>
      <c r="F108" s="15"/>
      <c r="G108" s="15"/>
      <c r="H108" s="15"/>
      <c r="I108" s="15"/>
      <c r="J108" s="15">
        <v>1</v>
      </c>
      <c r="K108" s="24"/>
      <c r="L108" s="24"/>
      <c r="M108" s="24"/>
      <c r="N108" s="98"/>
      <c r="O108" s="98"/>
      <c r="P108" s="98"/>
    </row>
    <row r="109" spans="1:16" s="18" customFormat="1" ht="30" customHeight="1" outlineLevel="1" x14ac:dyDescent="0.35">
      <c r="A109" s="8" t="s">
        <v>108</v>
      </c>
      <c r="B109" s="23" t="s">
        <v>54</v>
      </c>
      <c r="C109" s="15" t="s">
        <v>101</v>
      </c>
      <c r="D109" s="15"/>
      <c r="E109" s="15"/>
      <c r="F109" s="15"/>
      <c r="G109" s="15"/>
      <c r="H109" s="15"/>
      <c r="I109" s="15"/>
      <c r="J109" s="15">
        <v>1</v>
      </c>
      <c r="K109" s="24"/>
      <c r="L109" s="24"/>
      <c r="M109" s="24"/>
      <c r="N109" s="98"/>
      <c r="O109" s="98"/>
      <c r="P109" s="98"/>
    </row>
    <row r="110" spans="1:16" s="18" customFormat="1" ht="30" customHeight="1" outlineLevel="1" x14ac:dyDescent="0.35">
      <c r="A110" s="8" t="s">
        <v>109</v>
      </c>
      <c r="B110" s="23" t="s">
        <v>172</v>
      </c>
      <c r="C110" s="15" t="s">
        <v>110</v>
      </c>
      <c r="D110" s="15"/>
      <c r="E110" s="15"/>
      <c r="F110" s="15"/>
      <c r="G110" s="15"/>
      <c r="H110" s="15"/>
      <c r="I110" s="15"/>
      <c r="J110" s="15">
        <v>1</v>
      </c>
      <c r="K110" s="24"/>
      <c r="L110" s="24"/>
      <c r="M110" s="24"/>
      <c r="N110" s="98"/>
      <c r="O110" s="98"/>
      <c r="P110" s="98"/>
    </row>
    <row r="111" spans="1:16" s="18" customFormat="1" ht="30" customHeight="1" outlineLevel="1" x14ac:dyDescent="0.35">
      <c r="A111" s="8" t="s">
        <v>111</v>
      </c>
      <c r="B111" s="23" t="s">
        <v>58</v>
      </c>
      <c r="C111" s="15" t="s">
        <v>101</v>
      </c>
      <c r="D111" s="15"/>
      <c r="E111" s="15"/>
      <c r="F111" s="15"/>
      <c r="G111" s="15"/>
      <c r="H111" s="15"/>
      <c r="I111" s="15"/>
      <c r="J111" s="15">
        <v>1</v>
      </c>
      <c r="K111" s="24"/>
      <c r="L111" s="24"/>
      <c r="M111" s="24"/>
      <c r="N111" s="98"/>
      <c r="O111" s="98"/>
      <c r="P111" s="98"/>
    </row>
    <row r="112" spans="1:16" s="18" customFormat="1" ht="30" customHeight="1" outlineLevel="1" x14ac:dyDescent="0.35">
      <c r="A112" s="8" t="s">
        <v>112</v>
      </c>
      <c r="B112" s="23" t="s">
        <v>60</v>
      </c>
      <c r="C112" s="15" t="s">
        <v>101</v>
      </c>
      <c r="D112" s="15"/>
      <c r="E112" s="15"/>
      <c r="F112" s="15"/>
      <c r="G112" s="15"/>
      <c r="H112" s="15"/>
      <c r="I112" s="15"/>
      <c r="J112" s="15">
        <v>1</v>
      </c>
      <c r="K112" s="24"/>
      <c r="L112" s="24"/>
      <c r="M112" s="24"/>
      <c r="N112" s="98"/>
      <c r="O112" s="98"/>
      <c r="P112" s="98"/>
    </row>
    <row r="113" spans="1:16" s="18" customFormat="1" ht="30" customHeight="1" outlineLevel="1" x14ac:dyDescent="0.35">
      <c r="A113" s="8" t="s">
        <v>113</v>
      </c>
      <c r="B113" s="23" t="s">
        <v>173</v>
      </c>
      <c r="C113" s="15" t="s">
        <v>110</v>
      </c>
      <c r="D113" s="15"/>
      <c r="E113" s="15"/>
      <c r="F113" s="15"/>
      <c r="G113" s="15"/>
      <c r="H113" s="15"/>
      <c r="I113" s="15"/>
      <c r="J113" s="15">
        <v>1</v>
      </c>
      <c r="K113" s="24"/>
      <c r="L113" s="24"/>
      <c r="M113" s="24"/>
      <c r="N113" s="98"/>
      <c r="O113" s="98"/>
      <c r="P113" s="98"/>
    </row>
    <row r="114" spans="1:16" s="18" customFormat="1" ht="30" customHeight="1" outlineLevel="1" x14ac:dyDescent="0.35">
      <c r="A114" s="8" t="s">
        <v>114</v>
      </c>
      <c r="B114" s="23" t="s">
        <v>64</v>
      </c>
      <c r="C114" s="15" t="s">
        <v>101</v>
      </c>
      <c r="D114" s="15"/>
      <c r="E114" s="15"/>
      <c r="F114" s="15"/>
      <c r="G114" s="15"/>
      <c r="H114" s="15"/>
      <c r="I114" s="15"/>
      <c r="J114" s="15">
        <v>1</v>
      </c>
      <c r="K114" s="24"/>
      <c r="L114" s="24"/>
      <c r="M114" s="24"/>
      <c r="N114" s="98"/>
      <c r="O114" s="98"/>
      <c r="P114" s="98"/>
    </row>
    <row r="115" spans="1:16" s="18" customFormat="1" ht="30" customHeight="1" outlineLevel="1" x14ac:dyDescent="0.35">
      <c r="A115" s="8" t="s">
        <v>115</v>
      </c>
      <c r="B115" s="23" t="s">
        <v>66</v>
      </c>
      <c r="C115" s="15" t="s">
        <v>101</v>
      </c>
      <c r="D115" s="15"/>
      <c r="E115" s="15"/>
      <c r="F115" s="15"/>
      <c r="G115" s="15"/>
      <c r="H115" s="15"/>
      <c r="I115" s="15"/>
      <c r="J115" s="15">
        <v>1</v>
      </c>
      <c r="K115" s="24"/>
      <c r="L115" s="24"/>
      <c r="M115" s="24"/>
      <c r="N115" s="98"/>
      <c r="O115" s="98"/>
      <c r="P115" s="98"/>
    </row>
    <row r="116" spans="1:16" s="18" customFormat="1" ht="30" customHeight="1" outlineLevel="1" x14ac:dyDescent="0.35">
      <c r="A116" s="8" t="s">
        <v>116</v>
      </c>
      <c r="B116" s="23" t="s">
        <v>33</v>
      </c>
      <c r="C116" s="15" t="s">
        <v>101</v>
      </c>
      <c r="D116" s="15"/>
      <c r="E116" s="15"/>
      <c r="F116" s="15"/>
      <c r="G116" s="15"/>
      <c r="H116" s="15"/>
      <c r="I116" s="15"/>
      <c r="J116" s="15">
        <v>1</v>
      </c>
      <c r="K116" s="24"/>
      <c r="L116" s="24"/>
      <c r="M116" s="24"/>
      <c r="N116" s="98"/>
      <c r="O116" s="98"/>
      <c r="P116" s="98"/>
    </row>
    <row r="117" spans="1:16" s="18" customFormat="1" ht="30" customHeight="1" outlineLevel="1" x14ac:dyDescent="0.35">
      <c r="A117" s="8" t="s">
        <v>117</v>
      </c>
      <c r="B117" s="23" t="s">
        <v>174</v>
      </c>
      <c r="C117" s="15" t="s">
        <v>110</v>
      </c>
      <c r="D117" s="15"/>
      <c r="E117" s="15"/>
      <c r="F117" s="15"/>
      <c r="G117" s="15"/>
      <c r="H117" s="15"/>
      <c r="I117" s="15"/>
      <c r="J117" s="15">
        <v>1</v>
      </c>
      <c r="K117" s="24"/>
      <c r="L117" s="24"/>
      <c r="M117" s="24"/>
      <c r="N117" s="98"/>
      <c r="O117" s="98"/>
      <c r="P117" s="98"/>
    </row>
    <row r="118" spans="1:16" s="18" customFormat="1" ht="30" customHeight="1" outlineLevel="1" x14ac:dyDescent="0.35">
      <c r="A118" s="8" t="s">
        <v>118</v>
      </c>
      <c r="B118" s="23" t="s">
        <v>175</v>
      </c>
      <c r="C118" s="15" t="s">
        <v>110</v>
      </c>
      <c r="D118" s="15"/>
      <c r="E118" s="15"/>
      <c r="F118" s="15"/>
      <c r="G118" s="15"/>
      <c r="H118" s="15"/>
      <c r="I118" s="15"/>
      <c r="J118" s="15">
        <v>1</v>
      </c>
      <c r="K118" s="24"/>
      <c r="L118" s="24"/>
      <c r="M118" s="24"/>
      <c r="N118" s="98"/>
      <c r="O118" s="98"/>
      <c r="P118" s="98"/>
    </row>
    <row r="119" spans="1:16" s="18" customFormat="1" ht="30" customHeight="1" outlineLevel="1" x14ac:dyDescent="0.35">
      <c r="A119" s="8" t="s">
        <v>119</v>
      </c>
      <c r="B119" s="23" t="s">
        <v>39</v>
      </c>
      <c r="C119" s="15" t="s">
        <v>101</v>
      </c>
      <c r="D119" s="15"/>
      <c r="E119" s="15"/>
      <c r="F119" s="15"/>
      <c r="G119" s="15"/>
      <c r="H119" s="15"/>
      <c r="I119" s="15"/>
      <c r="J119" s="15">
        <v>1</v>
      </c>
      <c r="K119" s="24"/>
      <c r="L119" s="24"/>
      <c r="M119" s="24"/>
      <c r="N119" s="98"/>
      <c r="O119" s="98"/>
      <c r="P119" s="98"/>
    </row>
    <row r="120" spans="1:16" s="18" customFormat="1" ht="30" customHeight="1" outlineLevel="1" x14ac:dyDescent="0.35">
      <c r="A120" s="8" t="s">
        <v>120</v>
      </c>
      <c r="B120" s="23" t="s">
        <v>41</v>
      </c>
      <c r="C120" s="15" t="s">
        <v>101</v>
      </c>
      <c r="D120" s="15"/>
      <c r="E120" s="15"/>
      <c r="F120" s="15"/>
      <c r="G120" s="15"/>
      <c r="H120" s="15"/>
      <c r="I120" s="15"/>
      <c r="J120" s="15">
        <v>1</v>
      </c>
      <c r="K120" s="24"/>
      <c r="L120" s="24"/>
      <c r="M120" s="24"/>
      <c r="N120" s="98"/>
      <c r="O120" s="98"/>
      <c r="P120" s="98"/>
    </row>
    <row r="121" spans="1:16" s="18" customFormat="1" ht="30" customHeight="1" outlineLevel="1" x14ac:dyDescent="0.35">
      <c r="A121" s="8" t="s">
        <v>121</v>
      </c>
      <c r="B121" s="23" t="s">
        <v>43</v>
      </c>
      <c r="C121" s="15" t="s">
        <v>101</v>
      </c>
      <c r="D121" s="15"/>
      <c r="E121" s="15"/>
      <c r="F121" s="15"/>
      <c r="G121" s="15"/>
      <c r="H121" s="15"/>
      <c r="I121" s="15"/>
      <c r="J121" s="15">
        <v>1</v>
      </c>
      <c r="K121" s="24"/>
      <c r="L121" s="24"/>
      <c r="M121" s="24"/>
      <c r="N121" s="98"/>
      <c r="O121" s="98"/>
      <c r="P121" s="98"/>
    </row>
    <row r="122" spans="1:16" s="18" customFormat="1" ht="30" customHeight="1" outlineLevel="1" x14ac:dyDescent="0.35">
      <c r="A122" s="8" t="s">
        <v>122</v>
      </c>
      <c r="B122" s="23" t="s">
        <v>45</v>
      </c>
      <c r="C122" s="15" t="s">
        <v>101</v>
      </c>
      <c r="D122" s="15"/>
      <c r="E122" s="15"/>
      <c r="F122" s="15"/>
      <c r="G122" s="15"/>
      <c r="H122" s="15"/>
      <c r="I122" s="15"/>
      <c r="J122" s="15">
        <v>1</v>
      </c>
      <c r="K122" s="24"/>
      <c r="L122" s="24"/>
      <c r="M122" s="24"/>
      <c r="N122" s="98"/>
      <c r="O122" s="98"/>
      <c r="P122" s="98"/>
    </row>
    <row r="123" spans="1:16" ht="30" customHeight="1" outlineLevel="1" x14ac:dyDescent="0.35">
      <c r="A123" s="28" t="s">
        <v>168</v>
      </c>
      <c r="B123" s="20" t="s">
        <v>125</v>
      </c>
      <c r="C123" s="15"/>
      <c r="D123" s="15"/>
      <c r="E123" s="15"/>
      <c r="F123" s="15"/>
      <c r="G123" s="15"/>
      <c r="H123" s="15"/>
      <c r="I123" s="15"/>
      <c r="J123" s="15"/>
      <c r="K123" s="21"/>
      <c r="L123" s="21"/>
      <c r="M123" s="21"/>
      <c r="N123" s="98"/>
      <c r="O123" s="98"/>
      <c r="P123" s="98"/>
    </row>
    <row r="124" spans="1:16" s="33" customFormat="1" ht="30" customHeight="1" x14ac:dyDescent="0.35">
      <c r="A124" s="29"/>
      <c r="B124" s="102" t="s">
        <v>204</v>
      </c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21"/>
      <c r="N124" s="22"/>
      <c r="O124" s="22"/>
      <c r="P124" s="22"/>
    </row>
    <row r="125" spans="1:16" ht="22" customHeight="1" x14ac:dyDescent="0.35">
      <c r="A125" s="99"/>
      <c r="B125" s="103" t="s">
        <v>203</v>
      </c>
      <c r="C125" s="101"/>
      <c r="D125" s="101"/>
      <c r="E125" s="101"/>
      <c r="F125" s="101"/>
      <c r="G125" s="101"/>
      <c r="H125" s="101"/>
      <c r="I125" s="101"/>
      <c r="J125" s="101"/>
      <c r="K125" s="101"/>
      <c r="L125" s="101"/>
      <c r="M125" s="100"/>
      <c r="N125" s="16"/>
      <c r="O125" s="16"/>
      <c r="P125" s="104">
        <f>SUM(N124:P124)</f>
        <v>0</v>
      </c>
    </row>
    <row r="126" spans="1:16" ht="20.5" customHeight="1" x14ac:dyDescent="0.35">
      <c r="A126" s="346" t="s">
        <v>171</v>
      </c>
      <c r="B126" s="346"/>
      <c r="C126" s="346"/>
      <c r="D126" s="346"/>
      <c r="E126" s="346"/>
      <c r="F126" s="346"/>
      <c r="G126" s="346"/>
      <c r="H126" s="346"/>
      <c r="I126" s="346"/>
      <c r="J126" s="346"/>
      <c r="K126" s="346"/>
      <c r="L126" s="346"/>
      <c r="M126" s="346"/>
      <c r="N126" s="60"/>
      <c r="O126" s="60"/>
      <c r="P126" s="60"/>
    </row>
    <row r="127" spans="1:16" ht="17.5" customHeight="1" x14ac:dyDescent="0.35">
      <c r="A127" s="40" t="s">
        <v>124</v>
      </c>
      <c r="B127" s="60"/>
      <c r="C127" s="60"/>
      <c r="D127" s="105"/>
      <c r="E127" s="105"/>
      <c r="F127" s="105"/>
      <c r="G127" s="105"/>
      <c r="H127" s="105"/>
      <c r="I127" s="105"/>
      <c r="J127" s="60"/>
      <c r="K127" s="60"/>
      <c r="L127" s="60"/>
      <c r="M127" s="60"/>
      <c r="N127" s="60"/>
      <c r="O127" s="60"/>
      <c r="P127" s="60"/>
    </row>
    <row r="128" spans="1:16" ht="65" customHeight="1" x14ac:dyDescent="0.35">
      <c r="A128" s="346" t="s">
        <v>179</v>
      </c>
      <c r="B128" s="346"/>
      <c r="C128" s="346"/>
      <c r="D128" s="346"/>
      <c r="E128" s="346"/>
      <c r="F128" s="346"/>
      <c r="G128" s="346"/>
      <c r="H128" s="346"/>
      <c r="I128" s="346"/>
      <c r="J128" s="346"/>
      <c r="K128" s="346"/>
      <c r="L128" s="346"/>
      <c r="M128" s="346"/>
      <c r="N128" s="60"/>
      <c r="O128" s="60"/>
      <c r="P128" s="60"/>
    </row>
    <row r="129" spans="1:16" ht="62.5" customHeight="1" x14ac:dyDescent="0.35">
      <c r="A129" s="353" t="s">
        <v>181</v>
      </c>
      <c r="B129" s="353"/>
      <c r="C129" s="353"/>
      <c r="D129" s="353"/>
      <c r="E129" s="353"/>
      <c r="F129" s="353"/>
      <c r="G129" s="353"/>
      <c r="H129" s="353"/>
      <c r="I129" s="353"/>
      <c r="J129" s="353"/>
      <c r="K129" s="353"/>
      <c r="L129" s="353"/>
      <c r="M129" s="353"/>
      <c r="N129" s="67"/>
      <c r="O129" s="67"/>
      <c r="P129" s="67"/>
    </row>
    <row r="130" spans="1:16" ht="45.5" customHeight="1" x14ac:dyDescent="0.35">
      <c r="A130" s="353" t="s">
        <v>176</v>
      </c>
      <c r="B130" s="353"/>
      <c r="C130" s="353"/>
      <c r="D130" s="353"/>
      <c r="E130" s="353"/>
      <c r="F130" s="353"/>
      <c r="G130" s="353"/>
      <c r="H130" s="353"/>
      <c r="I130" s="353"/>
      <c r="J130" s="353"/>
      <c r="K130" s="353"/>
      <c r="L130" s="353"/>
      <c r="M130" s="353"/>
      <c r="N130" s="66"/>
      <c r="O130" s="66"/>
      <c r="P130" s="66"/>
    </row>
    <row r="131" spans="1:16" s="41" customFormat="1" ht="33.5" customHeight="1" x14ac:dyDescent="0.3">
      <c r="A131" s="352" t="s">
        <v>161</v>
      </c>
      <c r="B131" s="352"/>
      <c r="C131" s="352"/>
      <c r="D131" s="352"/>
      <c r="E131" s="352"/>
      <c r="F131" s="352"/>
      <c r="G131" s="352"/>
      <c r="H131" s="352"/>
      <c r="I131" s="352"/>
      <c r="J131" s="352"/>
      <c r="K131" s="352"/>
      <c r="L131" s="352"/>
      <c r="M131" s="352"/>
      <c r="N131" s="65"/>
      <c r="O131" s="65"/>
      <c r="P131" s="65"/>
    </row>
    <row r="132" spans="1:16" ht="26" customHeight="1" x14ac:dyDescent="0.35">
      <c r="A132" s="347" t="s">
        <v>169</v>
      </c>
      <c r="B132" s="347"/>
      <c r="C132" s="347"/>
      <c r="D132" s="347"/>
      <c r="E132" s="347"/>
      <c r="F132" s="347"/>
      <c r="G132" s="347"/>
      <c r="H132" s="347"/>
      <c r="I132" s="347"/>
      <c r="J132" s="347"/>
      <c r="K132" s="347"/>
      <c r="L132" s="347"/>
      <c r="M132" s="347"/>
      <c r="N132" s="61"/>
      <c r="O132" s="61"/>
      <c r="P132" s="61"/>
    </row>
  </sheetData>
  <sheetProtection selectLockedCells="1"/>
  <mergeCells count="17">
    <mergeCell ref="A1:B1"/>
    <mergeCell ref="A5:M5"/>
    <mergeCell ref="A6:M6"/>
    <mergeCell ref="A126:M126"/>
    <mergeCell ref="A129:M129"/>
    <mergeCell ref="A130:M130"/>
    <mergeCell ref="A131:M131"/>
    <mergeCell ref="A132:M132"/>
    <mergeCell ref="K8:M8"/>
    <mergeCell ref="A128:M128"/>
    <mergeCell ref="N8:P8"/>
    <mergeCell ref="C8:C9"/>
    <mergeCell ref="B8:B9"/>
    <mergeCell ref="A8:A9"/>
    <mergeCell ref="H8:J8"/>
    <mergeCell ref="D8:D9"/>
    <mergeCell ref="E8:G8"/>
  </mergeCells>
  <printOptions horizontalCentered="1"/>
  <pageMargins left="0.39370078740157483" right="0.39370078740157483" top="0.78740157480314965" bottom="0.39370078740157483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5"/>
  <sheetViews>
    <sheetView zoomScale="90" zoomScaleNormal="90" zoomScaleSheetLayoutView="145" workbookViewId="0">
      <pane xSplit="1" topLeftCell="B1" activePane="topRight" state="frozen"/>
      <selection activeCell="A4" sqref="A4"/>
      <selection pane="topRight" activeCell="D24" sqref="D24:D29"/>
    </sheetView>
  </sheetViews>
  <sheetFormatPr defaultColWidth="9.1796875" defaultRowHeight="14" x14ac:dyDescent="0.3"/>
  <cols>
    <col min="1" max="1" width="7.54296875" style="77" customWidth="1"/>
    <col min="2" max="3" width="14.453125" style="77" customWidth="1"/>
    <col min="4" max="4" width="51.81640625" style="94" customWidth="1"/>
    <col min="5" max="5" width="9.54296875" style="77" customWidth="1"/>
    <col min="6" max="6" width="6.81640625" style="77" customWidth="1"/>
    <col min="7" max="8" width="15.36328125" style="77" customWidth="1"/>
    <col min="9" max="9" width="7" style="77" customWidth="1"/>
    <col min="10" max="11" width="15.36328125" style="77" customWidth="1"/>
    <col min="12" max="12" width="7" style="77" customWidth="1"/>
    <col min="13" max="14" width="15.453125" style="77" customWidth="1"/>
    <col min="15" max="15" width="15.36328125" style="77" customWidth="1"/>
    <col min="16" max="16" width="7" style="77" customWidth="1"/>
    <col min="17" max="18" width="15.36328125" style="77" customWidth="1"/>
    <col min="19" max="19" width="7.54296875" style="77" customWidth="1"/>
    <col min="20" max="21" width="15.36328125" style="77" customWidth="1"/>
    <col min="22" max="22" width="7.453125" style="77" customWidth="1"/>
    <col min="23" max="24" width="15.36328125" style="77" customWidth="1"/>
    <col min="25" max="25" width="7.1796875" style="77" customWidth="1"/>
    <col min="26" max="27" width="15.36328125" style="77" customWidth="1"/>
    <col min="28" max="28" width="7.453125" style="77" customWidth="1"/>
    <col min="29" max="30" width="15.36328125" style="77" customWidth="1"/>
    <col min="31" max="32" width="9.1796875" style="77" customWidth="1"/>
    <col min="33" max="16384" width="9.1796875" style="77"/>
  </cols>
  <sheetData>
    <row r="1" spans="1:32" s="69" customFormat="1" x14ac:dyDescent="0.25">
      <c r="A1" s="412"/>
      <c r="B1" s="412"/>
      <c r="C1" s="412"/>
      <c r="D1" s="412"/>
      <c r="E1" s="412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9"/>
      <c r="T1" s="148"/>
      <c r="U1" s="148"/>
      <c r="V1" s="149"/>
      <c r="W1" s="148"/>
      <c r="X1" s="148"/>
      <c r="Y1" s="150"/>
      <c r="Z1" s="148"/>
      <c r="AA1" s="148"/>
      <c r="AC1" s="148"/>
      <c r="AD1" s="148"/>
    </row>
    <row r="2" spans="1:32" s="74" customFormat="1" ht="15.5" x14ac:dyDescent="0.35">
      <c r="A2" s="70"/>
      <c r="B2" s="71"/>
      <c r="C2" s="71"/>
      <c r="D2" s="72"/>
      <c r="E2" s="160"/>
      <c r="F2" s="73"/>
      <c r="G2" s="73"/>
      <c r="H2" s="73"/>
      <c r="I2" s="73"/>
      <c r="J2" s="73"/>
      <c r="K2" s="73"/>
      <c r="L2" s="73"/>
      <c r="M2" s="160"/>
      <c r="N2" s="73"/>
      <c r="O2" s="160"/>
      <c r="P2" s="73"/>
      <c r="Q2" s="160"/>
      <c r="R2" s="160"/>
      <c r="T2" s="160"/>
      <c r="U2" s="160"/>
      <c r="W2" s="160"/>
      <c r="X2" s="160"/>
      <c r="Z2" s="160"/>
      <c r="AA2" s="160"/>
      <c r="AC2" s="160"/>
      <c r="AD2" s="160"/>
    </row>
    <row r="3" spans="1:32" s="74" customFormat="1" ht="15.75" customHeight="1" x14ac:dyDescent="0.3">
      <c r="A3" s="413" t="s">
        <v>184</v>
      </c>
      <c r="B3" s="413"/>
      <c r="C3" s="413"/>
      <c r="D3" s="413"/>
      <c r="E3" s="413"/>
      <c r="F3" s="413"/>
      <c r="G3" s="413"/>
      <c r="H3" s="413"/>
      <c r="I3" s="413"/>
      <c r="J3" s="413"/>
      <c r="K3" s="413"/>
      <c r="L3" s="413"/>
      <c r="M3" s="413"/>
      <c r="N3" s="413"/>
      <c r="O3" s="413"/>
      <c r="P3" s="413"/>
      <c r="Q3" s="413"/>
      <c r="R3" s="413"/>
      <c r="S3" s="413"/>
      <c r="T3" s="413"/>
      <c r="U3" s="413"/>
      <c r="V3" s="413"/>
      <c r="W3" s="413"/>
      <c r="X3" s="413"/>
      <c r="Y3" s="413"/>
      <c r="Z3" s="413"/>
      <c r="AA3" s="413"/>
      <c r="AB3" s="413"/>
      <c r="AC3" s="413"/>
      <c r="AD3" s="413"/>
    </row>
    <row r="4" spans="1:32" s="74" customFormat="1" x14ac:dyDescent="0.25">
      <c r="A4" s="414" t="s">
        <v>242</v>
      </c>
      <c r="B4" s="414"/>
      <c r="C4" s="414"/>
      <c r="D4" s="414"/>
      <c r="E4" s="414"/>
      <c r="F4" s="414"/>
      <c r="G4" s="414"/>
      <c r="H4" s="414"/>
      <c r="I4" s="414"/>
      <c r="J4" s="414"/>
      <c r="K4" s="414"/>
      <c r="L4" s="414"/>
      <c r="M4" s="414"/>
      <c r="N4" s="414"/>
      <c r="O4" s="414"/>
      <c r="P4" s="414"/>
      <c r="Q4" s="414"/>
      <c r="R4" s="414"/>
      <c r="S4" s="414"/>
      <c r="T4" s="414"/>
      <c r="U4" s="414"/>
      <c r="V4" s="414"/>
      <c r="W4" s="414"/>
      <c r="X4" s="414"/>
      <c r="Y4" s="414"/>
      <c r="Z4" s="414"/>
      <c r="AA4" s="414"/>
      <c r="AB4" s="414"/>
      <c r="AC4" s="414"/>
      <c r="AD4" s="414"/>
    </row>
    <row r="5" spans="1:32" x14ac:dyDescent="0.3">
      <c r="A5" s="75"/>
      <c r="B5" s="76"/>
      <c r="C5" s="76"/>
      <c r="D5" s="76"/>
      <c r="E5" s="76"/>
      <c r="AF5" s="159" t="s">
        <v>240</v>
      </c>
    </row>
    <row r="6" spans="1:32" ht="14.5" thickBot="1" x14ac:dyDescent="0.35">
      <c r="A6" s="75"/>
      <c r="B6" s="76"/>
      <c r="C6" s="76"/>
      <c r="D6" s="76"/>
      <c r="E6" s="76"/>
      <c r="AF6" s="158" t="s">
        <v>239</v>
      </c>
    </row>
    <row r="7" spans="1:32" ht="27" customHeight="1" thickBot="1" x14ac:dyDescent="0.35">
      <c r="A7" s="421" t="s">
        <v>5</v>
      </c>
      <c r="B7" s="424" t="s">
        <v>185</v>
      </c>
      <c r="C7" s="424" t="s">
        <v>186</v>
      </c>
      <c r="D7" s="418" t="s">
        <v>187</v>
      </c>
      <c r="E7" s="427" t="s">
        <v>188</v>
      </c>
      <c r="F7" s="388"/>
      <c r="G7" s="388"/>
      <c r="H7" s="388"/>
      <c r="I7" s="388"/>
      <c r="J7" s="388"/>
      <c r="K7" s="388"/>
      <c r="L7" s="388"/>
      <c r="M7" s="388"/>
      <c r="N7" s="388"/>
      <c r="O7" s="389"/>
      <c r="P7" s="387" t="s">
        <v>243</v>
      </c>
      <c r="Q7" s="388"/>
      <c r="R7" s="388"/>
      <c r="S7" s="388"/>
      <c r="T7" s="388"/>
      <c r="U7" s="388"/>
      <c r="V7" s="388"/>
      <c r="W7" s="388"/>
      <c r="X7" s="388"/>
      <c r="Y7" s="388"/>
      <c r="Z7" s="388"/>
      <c r="AA7" s="388"/>
      <c r="AB7" s="388"/>
      <c r="AC7" s="388"/>
      <c r="AD7" s="388"/>
      <c r="AE7" s="389"/>
      <c r="AF7" s="384" t="s">
        <v>203</v>
      </c>
    </row>
    <row r="8" spans="1:32" ht="21.5" customHeight="1" thickBot="1" x14ac:dyDescent="0.35">
      <c r="A8" s="422"/>
      <c r="B8" s="425"/>
      <c r="C8" s="425"/>
      <c r="D8" s="419"/>
      <c r="E8" s="428"/>
      <c r="F8" s="411">
        <v>2025</v>
      </c>
      <c r="G8" s="415"/>
      <c r="H8" s="416"/>
      <c r="I8" s="411">
        <v>2026</v>
      </c>
      <c r="J8" s="415"/>
      <c r="K8" s="416"/>
      <c r="L8" s="387" t="s">
        <v>238</v>
      </c>
      <c r="M8" s="388"/>
      <c r="N8" s="389"/>
      <c r="O8" s="390" t="s">
        <v>235</v>
      </c>
      <c r="P8" s="417">
        <v>2025</v>
      </c>
      <c r="Q8" s="392"/>
      <c r="R8" s="392"/>
      <c r="S8" s="392">
        <v>2026</v>
      </c>
      <c r="T8" s="392"/>
      <c r="U8" s="392"/>
      <c r="V8" s="392">
        <v>2027</v>
      </c>
      <c r="W8" s="392"/>
      <c r="X8" s="392"/>
      <c r="Y8" s="392">
        <v>2028</v>
      </c>
      <c r="Z8" s="392"/>
      <c r="AA8" s="392"/>
      <c r="AB8" s="392">
        <v>2029</v>
      </c>
      <c r="AC8" s="392"/>
      <c r="AD8" s="393"/>
      <c r="AE8" s="382" t="s">
        <v>235</v>
      </c>
      <c r="AF8" s="385"/>
    </row>
    <row r="9" spans="1:32" ht="45" customHeight="1" thickBot="1" x14ac:dyDescent="0.35">
      <c r="A9" s="423"/>
      <c r="B9" s="426"/>
      <c r="C9" s="426"/>
      <c r="D9" s="420"/>
      <c r="E9" s="429"/>
      <c r="F9" s="153" t="s">
        <v>231</v>
      </c>
      <c r="G9" s="151" t="s">
        <v>232</v>
      </c>
      <c r="H9" s="154" t="s">
        <v>233</v>
      </c>
      <c r="I9" s="153" t="s">
        <v>231</v>
      </c>
      <c r="J9" s="151" t="s">
        <v>232</v>
      </c>
      <c r="K9" s="154" t="s">
        <v>233</v>
      </c>
      <c r="L9" s="153" t="s">
        <v>231</v>
      </c>
      <c r="M9" s="151" t="s">
        <v>232</v>
      </c>
      <c r="N9" s="154" t="s">
        <v>233</v>
      </c>
      <c r="O9" s="391"/>
      <c r="P9" s="153" t="s">
        <v>231</v>
      </c>
      <c r="Q9" s="151" t="s">
        <v>232</v>
      </c>
      <c r="R9" s="154" t="s">
        <v>233</v>
      </c>
      <c r="S9" s="153" t="s">
        <v>231</v>
      </c>
      <c r="T9" s="151" t="s">
        <v>232</v>
      </c>
      <c r="U9" s="154" t="s">
        <v>233</v>
      </c>
      <c r="V9" s="153" t="s">
        <v>231</v>
      </c>
      <c r="W9" s="151" t="s">
        <v>232</v>
      </c>
      <c r="X9" s="154" t="s">
        <v>233</v>
      </c>
      <c r="Y9" s="153" t="s">
        <v>231</v>
      </c>
      <c r="Z9" s="151" t="s">
        <v>232</v>
      </c>
      <c r="AA9" s="154" t="s">
        <v>233</v>
      </c>
      <c r="AB9" s="153" t="s">
        <v>231</v>
      </c>
      <c r="AC9" s="151" t="s">
        <v>232</v>
      </c>
      <c r="AD9" s="154" t="s">
        <v>233</v>
      </c>
      <c r="AE9" s="383"/>
      <c r="AF9" s="386"/>
    </row>
    <row r="10" spans="1:32" s="81" customFormat="1" ht="12" customHeight="1" thickBot="1" x14ac:dyDescent="0.3">
      <c r="A10" s="78">
        <v>1</v>
      </c>
      <c r="B10" s="79">
        <v>2</v>
      </c>
      <c r="C10" s="79">
        <v>3</v>
      </c>
      <c r="D10" s="80">
        <v>4</v>
      </c>
      <c r="E10" s="80">
        <v>5</v>
      </c>
      <c r="F10" s="80">
        <v>6</v>
      </c>
      <c r="G10" s="80">
        <v>7</v>
      </c>
      <c r="H10" s="80">
        <v>8</v>
      </c>
      <c r="I10" s="80">
        <v>9</v>
      </c>
      <c r="J10" s="80">
        <v>10</v>
      </c>
      <c r="K10" s="80">
        <v>11</v>
      </c>
      <c r="L10" s="80">
        <v>12</v>
      </c>
      <c r="M10" s="80">
        <v>13</v>
      </c>
      <c r="N10" s="80">
        <v>14</v>
      </c>
      <c r="O10" s="80">
        <v>15</v>
      </c>
      <c r="P10" s="80">
        <v>16</v>
      </c>
      <c r="Q10" s="80">
        <v>17</v>
      </c>
      <c r="R10" s="80">
        <v>18</v>
      </c>
      <c r="S10" s="80">
        <v>19</v>
      </c>
      <c r="T10" s="80">
        <v>20</v>
      </c>
      <c r="U10" s="80">
        <v>21</v>
      </c>
      <c r="V10" s="80">
        <v>22</v>
      </c>
      <c r="W10" s="80">
        <v>23</v>
      </c>
      <c r="X10" s="80">
        <v>24</v>
      </c>
      <c r="Y10" s="80">
        <v>25</v>
      </c>
      <c r="Z10" s="80">
        <v>26</v>
      </c>
      <c r="AA10" s="80">
        <v>27</v>
      </c>
      <c r="AB10" s="80">
        <v>28</v>
      </c>
      <c r="AC10" s="80">
        <v>29</v>
      </c>
      <c r="AD10" s="80">
        <v>30</v>
      </c>
      <c r="AE10" s="80">
        <v>31</v>
      </c>
      <c r="AF10" s="80">
        <v>32</v>
      </c>
    </row>
    <row r="11" spans="1:32" ht="15" customHeight="1" x14ac:dyDescent="0.3">
      <c r="A11" s="84">
        <v>8</v>
      </c>
      <c r="B11" s="394" t="s">
        <v>189</v>
      </c>
      <c r="C11" s="394">
        <v>1</v>
      </c>
      <c r="D11" s="85" t="s">
        <v>159</v>
      </c>
      <c r="E11" s="86" t="s">
        <v>190</v>
      </c>
      <c r="F11" s="161"/>
      <c r="G11" s="162"/>
      <c r="H11" s="163"/>
      <c r="I11" s="161"/>
      <c r="J11" s="162"/>
      <c r="K11" s="163"/>
      <c r="L11" s="161"/>
      <c r="M11" s="162"/>
      <c r="N11" s="163"/>
      <c r="O11" s="212"/>
      <c r="P11" s="164"/>
      <c r="Q11" s="162"/>
      <c r="R11" s="163"/>
      <c r="S11" s="162"/>
      <c r="T11" s="162"/>
      <c r="U11" s="163"/>
      <c r="V11" s="162">
        <v>4</v>
      </c>
      <c r="W11" s="182"/>
      <c r="X11" s="209">
        <f>W11*V11</f>
        <v>0</v>
      </c>
      <c r="Y11" s="162"/>
      <c r="Z11" s="162"/>
      <c r="AA11" s="163"/>
      <c r="AB11" s="162"/>
      <c r="AC11" s="162"/>
      <c r="AD11" s="163"/>
      <c r="AE11" s="229">
        <f>R11+U11+X11+AA11+AD11</f>
        <v>0</v>
      </c>
      <c r="AF11" s="229">
        <f>AE11+O11</f>
        <v>0</v>
      </c>
    </row>
    <row r="12" spans="1:32" x14ac:dyDescent="0.3">
      <c r="A12" s="84">
        <v>9</v>
      </c>
      <c r="B12" s="394"/>
      <c r="C12" s="394"/>
      <c r="D12" s="85" t="s">
        <v>160</v>
      </c>
      <c r="E12" s="86" t="s">
        <v>190</v>
      </c>
      <c r="F12" s="161"/>
      <c r="G12" s="162"/>
      <c r="H12" s="163"/>
      <c r="I12" s="161"/>
      <c r="J12" s="162"/>
      <c r="K12" s="163"/>
      <c r="L12" s="161"/>
      <c r="M12" s="162"/>
      <c r="N12" s="163"/>
      <c r="O12" s="212"/>
      <c r="P12" s="164"/>
      <c r="Q12" s="162"/>
      <c r="R12" s="163"/>
      <c r="S12" s="162"/>
      <c r="T12" s="162"/>
      <c r="U12" s="163"/>
      <c r="V12" s="162">
        <v>4</v>
      </c>
      <c r="W12" s="182"/>
      <c r="X12" s="209">
        <f t="shared" ref="X12:X15" si="0">W12*V12</f>
        <v>0</v>
      </c>
      <c r="Y12" s="162"/>
      <c r="Z12" s="162"/>
      <c r="AA12" s="163"/>
      <c r="AB12" s="162"/>
      <c r="AC12" s="162"/>
      <c r="AD12" s="163"/>
      <c r="AE12" s="230">
        <f t="shared" ref="AE12:AE70" si="1">R12+U12+X12+AA12+AD12</f>
        <v>0</v>
      </c>
      <c r="AF12" s="230">
        <f t="shared" ref="AF12:AF70" si="2">AE12+O12</f>
        <v>0</v>
      </c>
    </row>
    <row r="13" spans="1:32" x14ac:dyDescent="0.3">
      <c r="A13" s="84">
        <v>10</v>
      </c>
      <c r="B13" s="394"/>
      <c r="C13" s="394"/>
      <c r="D13" s="85" t="s">
        <v>147</v>
      </c>
      <c r="E13" s="86" t="s">
        <v>190</v>
      </c>
      <c r="F13" s="161"/>
      <c r="G13" s="162"/>
      <c r="H13" s="163"/>
      <c r="I13" s="161"/>
      <c r="J13" s="162"/>
      <c r="K13" s="163"/>
      <c r="L13" s="161"/>
      <c r="M13" s="162"/>
      <c r="N13" s="163"/>
      <c r="O13" s="212"/>
      <c r="P13" s="164"/>
      <c r="Q13" s="162"/>
      <c r="R13" s="163"/>
      <c r="S13" s="162"/>
      <c r="T13" s="162"/>
      <c r="U13" s="163"/>
      <c r="V13" s="162">
        <v>1</v>
      </c>
      <c r="W13" s="182"/>
      <c r="X13" s="209">
        <f t="shared" si="0"/>
        <v>0</v>
      </c>
      <c r="Y13" s="162"/>
      <c r="Z13" s="162"/>
      <c r="AA13" s="163"/>
      <c r="AB13" s="162"/>
      <c r="AC13" s="162"/>
      <c r="AD13" s="163"/>
      <c r="AE13" s="230">
        <f t="shared" si="1"/>
        <v>0</v>
      </c>
      <c r="AF13" s="230">
        <f t="shared" si="2"/>
        <v>0</v>
      </c>
    </row>
    <row r="14" spans="1:32" ht="28.5" thickBot="1" x14ac:dyDescent="0.35">
      <c r="A14" s="84">
        <v>11</v>
      </c>
      <c r="B14" s="394"/>
      <c r="C14" s="394"/>
      <c r="D14" s="85" t="s">
        <v>148</v>
      </c>
      <c r="E14" s="86" t="s">
        <v>190</v>
      </c>
      <c r="F14" s="161"/>
      <c r="G14" s="162"/>
      <c r="H14" s="163"/>
      <c r="I14" s="161"/>
      <c r="J14" s="162"/>
      <c r="K14" s="163"/>
      <c r="L14" s="161"/>
      <c r="M14" s="162"/>
      <c r="N14" s="163"/>
      <c r="O14" s="212"/>
      <c r="P14" s="164"/>
      <c r="Q14" s="162"/>
      <c r="R14" s="163"/>
      <c r="S14" s="162"/>
      <c r="T14" s="162"/>
      <c r="U14" s="163"/>
      <c r="V14" s="162">
        <v>1</v>
      </c>
      <c r="W14" s="182"/>
      <c r="X14" s="209">
        <f t="shared" si="0"/>
        <v>0</v>
      </c>
      <c r="Y14" s="162"/>
      <c r="Z14" s="162"/>
      <c r="AA14" s="163"/>
      <c r="AB14" s="162"/>
      <c r="AC14" s="162"/>
      <c r="AD14" s="163"/>
      <c r="AE14" s="231">
        <f t="shared" si="1"/>
        <v>0</v>
      </c>
      <c r="AF14" s="231">
        <f t="shared" si="2"/>
        <v>0</v>
      </c>
    </row>
    <row r="15" spans="1:32" ht="14.5" thickBot="1" x14ac:dyDescent="0.35">
      <c r="A15" s="84">
        <v>12</v>
      </c>
      <c r="B15" s="394"/>
      <c r="C15" s="394"/>
      <c r="D15" s="87" t="s">
        <v>191</v>
      </c>
      <c r="E15" s="91" t="s">
        <v>192</v>
      </c>
      <c r="F15" s="165"/>
      <c r="G15" s="166"/>
      <c r="H15" s="167"/>
      <c r="I15" s="165"/>
      <c r="J15" s="166"/>
      <c r="K15" s="167"/>
      <c r="L15" s="165"/>
      <c r="M15" s="166"/>
      <c r="N15" s="167"/>
      <c r="O15" s="213"/>
      <c r="P15" s="165"/>
      <c r="Q15" s="166"/>
      <c r="R15" s="167"/>
      <c r="S15" s="166"/>
      <c r="T15" s="166"/>
      <c r="U15" s="167"/>
      <c r="V15" s="166">
        <v>1</v>
      </c>
      <c r="W15" s="184"/>
      <c r="X15" s="210">
        <f t="shared" si="0"/>
        <v>0</v>
      </c>
      <c r="Y15" s="166"/>
      <c r="Z15" s="166"/>
      <c r="AA15" s="167"/>
      <c r="AB15" s="166"/>
      <c r="AC15" s="166"/>
      <c r="AD15" s="167"/>
      <c r="AE15" s="220">
        <f t="shared" si="1"/>
        <v>0</v>
      </c>
      <c r="AF15" s="220">
        <f t="shared" si="2"/>
        <v>0</v>
      </c>
    </row>
    <row r="16" spans="1:32" x14ac:dyDescent="0.3">
      <c r="A16" s="84">
        <v>14</v>
      </c>
      <c r="B16" s="394"/>
      <c r="C16" s="395">
        <v>2</v>
      </c>
      <c r="D16" s="85" t="s">
        <v>193</v>
      </c>
      <c r="E16" s="156" t="s">
        <v>190</v>
      </c>
      <c r="F16" s="206"/>
      <c r="G16" s="187"/>
      <c r="H16" s="207"/>
      <c r="I16" s="161"/>
      <c r="J16" s="162"/>
      <c r="K16" s="163"/>
      <c r="L16" s="161">
        <v>1</v>
      </c>
      <c r="M16" s="182"/>
      <c r="N16" s="209">
        <f>M16*L16</f>
        <v>0</v>
      </c>
      <c r="O16" s="217">
        <f>H16+K16+N16</f>
        <v>0</v>
      </c>
      <c r="P16" s="197"/>
      <c r="Q16" s="162"/>
      <c r="R16" s="163"/>
      <c r="S16" s="179">
        <v>1</v>
      </c>
      <c r="T16" s="182"/>
      <c r="U16" s="209">
        <f>T16*S16</f>
        <v>0</v>
      </c>
      <c r="V16" s="179">
        <v>1</v>
      </c>
      <c r="W16" s="194"/>
      <c r="X16" s="211">
        <f>W16*V16</f>
        <v>0</v>
      </c>
      <c r="Y16" s="179">
        <v>1</v>
      </c>
      <c r="Z16" s="182"/>
      <c r="AA16" s="209">
        <f>Z16*Y16</f>
        <v>0</v>
      </c>
      <c r="AB16" s="180"/>
      <c r="AC16" s="162"/>
      <c r="AD16" s="163"/>
      <c r="AE16" s="232">
        <f t="shared" si="1"/>
        <v>0</v>
      </c>
      <c r="AF16" s="232">
        <f t="shared" si="2"/>
        <v>0</v>
      </c>
    </row>
    <row r="17" spans="1:32" x14ac:dyDescent="0.3">
      <c r="A17" s="84">
        <v>15</v>
      </c>
      <c r="B17" s="394"/>
      <c r="C17" s="394"/>
      <c r="D17" s="85" t="s">
        <v>56</v>
      </c>
      <c r="E17" s="86" t="s">
        <v>190</v>
      </c>
      <c r="F17" s="206"/>
      <c r="G17" s="187"/>
      <c r="H17" s="207"/>
      <c r="I17" s="161"/>
      <c r="J17" s="162"/>
      <c r="K17" s="163"/>
      <c r="L17" s="161">
        <v>3</v>
      </c>
      <c r="M17" s="182"/>
      <c r="N17" s="209">
        <f t="shared" ref="N17:N18" si="3">M17*L17</f>
        <v>0</v>
      </c>
      <c r="O17" s="217">
        <f t="shared" ref="O17:O50" si="4">H17+K17+N17</f>
        <v>0</v>
      </c>
      <c r="P17" s="161"/>
      <c r="Q17" s="162"/>
      <c r="R17" s="163"/>
      <c r="S17" s="162">
        <v>3</v>
      </c>
      <c r="T17" s="182"/>
      <c r="U17" s="209">
        <f t="shared" ref="U17:U30" si="5">T17*S17</f>
        <v>0</v>
      </c>
      <c r="V17" s="162">
        <v>3</v>
      </c>
      <c r="W17" s="182"/>
      <c r="X17" s="209">
        <f t="shared" ref="X17:X19" si="6">W17*V17</f>
        <v>0</v>
      </c>
      <c r="Y17" s="162">
        <v>3</v>
      </c>
      <c r="Z17" s="182"/>
      <c r="AA17" s="209">
        <f t="shared" ref="AA17:AA18" si="7">Z17*Y17</f>
        <v>0</v>
      </c>
      <c r="AB17" s="173"/>
      <c r="AC17" s="162"/>
      <c r="AD17" s="163"/>
      <c r="AE17" s="230">
        <f t="shared" si="1"/>
        <v>0</v>
      </c>
      <c r="AF17" s="230">
        <f t="shared" si="2"/>
        <v>0</v>
      </c>
    </row>
    <row r="18" spans="1:32" ht="15.75" customHeight="1" x14ac:dyDescent="0.3">
      <c r="A18" s="84">
        <v>16</v>
      </c>
      <c r="B18" s="394"/>
      <c r="C18" s="394"/>
      <c r="D18" s="85" t="s">
        <v>58</v>
      </c>
      <c r="E18" s="86" t="s">
        <v>190</v>
      </c>
      <c r="F18" s="206"/>
      <c r="G18" s="187"/>
      <c r="H18" s="207"/>
      <c r="I18" s="161"/>
      <c r="J18" s="162"/>
      <c r="K18" s="163"/>
      <c r="L18" s="161">
        <v>1</v>
      </c>
      <c r="M18" s="182"/>
      <c r="N18" s="209">
        <f t="shared" si="3"/>
        <v>0</v>
      </c>
      <c r="O18" s="217">
        <f t="shared" si="4"/>
        <v>0</v>
      </c>
      <c r="P18" s="161"/>
      <c r="Q18" s="162"/>
      <c r="R18" s="163"/>
      <c r="S18" s="162">
        <v>1</v>
      </c>
      <c r="T18" s="182"/>
      <c r="U18" s="209">
        <f t="shared" si="5"/>
        <v>0</v>
      </c>
      <c r="V18" s="162">
        <v>1</v>
      </c>
      <c r="W18" s="182"/>
      <c r="X18" s="209">
        <f t="shared" si="6"/>
        <v>0</v>
      </c>
      <c r="Y18" s="162">
        <v>1</v>
      </c>
      <c r="Z18" s="182"/>
      <c r="AA18" s="209">
        <f t="shared" si="7"/>
        <v>0</v>
      </c>
      <c r="AB18" s="173"/>
      <c r="AC18" s="162"/>
      <c r="AD18" s="163"/>
      <c r="AE18" s="230">
        <f t="shared" si="1"/>
        <v>0</v>
      </c>
      <c r="AF18" s="230">
        <f t="shared" si="2"/>
        <v>0</v>
      </c>
    </row>
    <row r="19" spans="1:32" x14ac:dyDescent="0.3">
      <c r="A19" s="84">
        <v>21</v>
      </c>
      <c r="B19" s="394"/>
      <c r="C19" s="394"/>
      <c r="D19" s="85" t="s">
        <v>155</v>
      </c>
      <c r="E19" s="86" t="s">
        <v>190</v>
      </c>
      <c r="F19" s="161"/>
      <c r="G19" s="162"/>
      <c r="H19" s="163"/>
      <c r="I19" s="161"/>
      <c r="J19" s="162"/>
      <c r="K19" s="163"/>
      <c r="L19" s="161"/>
      <c r="M19" s="162"/>
      <c r="N19" s="163"/>
      <c r="O19" s="217"/>
      <c r="P19" s="161"/>
      <c r="Q19" s="162"/>
      <c r="R19" s="163"/>
      <c r="S19" s="162"/>
      <c r="T19" s="228"/>
      <c r="U19" s="209"/>
      <c r="V19" s="162">
        <v>1</v>
      </c>
      <c r="W19" s="182"/>
      <c r="X19" s="209">
        <f t="shared" si="6"/>
        <v>0</v>
      </c>
      <c r="Y19" s="162"/>
      <c r="Z19" s="228"/>
      <c r="AA19" s="209"/>
      <c r="AB19" s="173"/>
      <c r="AC19" s="162"/>
      <c r="AD19" s="163"/>
      <c r="AE19" s="230">
        <f t="shared" si="1"/>
        <v>0</v>
      </c>
      <c r="AF19" s="230">
        <f t="shared" si="2"/>
        <v>0</v>
      </c>
    </row>
    <row r="20" spans="1:32" x14ac:dyDescent="0.3">
      <c r="A20" s="84">
        <v>22</v>
      </c>
      <c r="B20" s="394"/>
      <c r="C20" s="394"/>
      <c r="D20" s="85" t="s">
        <v>156</v>
      </c>
      <c r="E20" s="86" t="s">
        <v>190</v>
      </c>
      <c r="F20" s="161"/>
      <c r="G20" s="162"/>
      <c r="H20" s="163"/>
      <c r="I20" s="161"/>
      <c r="J20" s="162"/>
      <c r="K20" s="163"/>
      <c r="L20" s="161">
        <v>6</v>
      </c>
      <c r="M20" s="182"/>
      <c r="N20" s="209">
        <f t="shared" ref="N20:N23" si="8">M20*L20</f>
        <v>0</v>
      </c>
      <c r="O20" s="217">
        <f t="shared" si="4"/>
        <v>0</v>
      </c>
      <c r="P20" s="161"/>
      <c r="Q20" s="162"/>
      <c r="R20" s="163"/>
      <c r="S20" s="162">
        <v>6</v>
      </c>
      <c r="T20" s="182"/>
      <c r="U20" s="209">
        <f t="shared" si="5"/>
        <v>0</v>
      </c>
      <c r="V20" s="162">
        <v>6</v>
      </c>
      <c r="W20" s="182"/>
      <c r="X20" s="209">
        <f t="shared" ref="X20:X23" si="9">W20*V20</f>
        <v>0</v>
      </c>
      <c r="Y20" s="162">
        <v>6</v>
      </c>
      <c r="Z20" s="182"/>
      <c r="AA20" s="209">
        <f t="shared" ref="AA20:AA30" si="10">Z20*Y20</f>
        <v>0</v>
      </c>
      <c r="AB20" s="173"/>
      <c r="AC20" s="162"/>
      <c r="AD20" s="163"/>
      <c r="AE20" s="230">
        <f t="shared" si="1"/>
        <v>0</v>
      </c>
      <c r="AF20" s="230">
        <f t="shared" si="2"/>
        <v>0</v>
      </c>
    </row>
    <row r="21" spans="1:32" x14ac:dyDescent="0.3">
      <c r="A21" s="84">
        <v>23</v>
      </c>
      <c r="B21" s="394"/>
      <c r="C21" s="394"/>
      <c r="D21" s="85" t="s">
        <v>157</v>
      </c>
      <c r="E21" s="86" t="s">
        <v>190</v>
      </c>
      <c r="F21" s="161"/>
      <c r="G21" s="162"/>
      <c r="H21" s="163"/>
      <c r="I21" s="161"/>
      <c r="J21" s="162"/>
      <c r="K21" s="163"/>
      <c r="L21" s="161">
        <v>1</v>
      </c>
      <c r="M21" s="182"/>
      <c r="N21" s="209">
        <f t="shared" si="8"/>
        <v>0</v>
      </c>
      <c r="O21" s="217">
        <f t="shared" si="4"/>
        <v>0</v>
      </c>
      <c r="P21" s="161"/>
      <c r="Q21" s="162"/>
      <c r="R21" s="163"/>
      <c r="S21" s="162">
        <v>1</v>
      </c>
      <c r="T21" s="182"/>
      <c r="U21" s="209">
        <f t="shared" si="5"/>
        <v>0</v>
      </c>
      <c r="V21" s="162">
        <v>1</v>
      </c>
      <c r="W21" s="182"/>
      <c r="X21" s="209">
        <f t="shared" si="9"/>
        <v>0</v>
      </c>
      <c r="Y21" s="162">
        <v>1</v>
      </c>
      <c r="Z21" s="182"/>
      <c r="AA21" s="209">
        <f t="shared" si="10"/>
        <v>0</v>
      </c>
      <c r="AB21" s="173"/>
      <c r="AC21" s="162"/>
      <c r="AD21" s="163"/>
      <c r="AE21" s="230">
        <f t="shared" si="1"/>
        <v>0</v>
      </c>
      <c r="AF21" s="230">
        <f t="shared" si="2"/>
        <v>0</v>
      </c>
    </row>
    <row r="22" spans="1:32" ht="27" customHeight="1" x14ac:dyDescent="0.3">
      <c r="A22" s="84">
        <v>24</v>
      </c>
      <c r="B22" s="394"/>
      <c r="C22" s="394"/>
      <c r="D22" s="85" t="s">
        <v>158</v>
      </c>
      <c r="E22" s="86" t="s">
        <v>190</v>
      </c>
      <c r="F22" s="174"/>
      <c r="G22" s="169"/>
      <c r="H22" s="175"/>
      <c r="I22" s="174"/>
      <c r="J22" s="169"/>
      <c r="K22" s="175"/>
      <c r="L22" s="174">
        <v>1</v>
      </c>
      <c r="M22" s="182"/>
      <c r="N22" s="209">
        <f t="shared" si="8"/>
        <v>0</v>
      </c>
      <c r="O22" s="217">
        <f t="shared" si="4"/>
        <v>0</v>
      </c>
      <c r="P22" s="161"/>
      <c r="Q22" s="169"/>
      <c r="R22" s="175"/>
      <c r="S22" s="162">
        <v>1</v>
      </c>
      <c r="T22" s="188"/>
      <c r="U22" s="209">
        <f t="shared" si="5"/>
        <v>0</v>
      </c>
      <c r="V22" s="162">
        <v>1</v>
      </c>
      <c r="W22" s="188"/>
      <c r="X22" s="209">
        <f t="shared" si="9"/>
        <v>0</v>
      </c>
      <c r="Y22" s="162">
        <v>1</v>
      </c>
      <c r="Z22" s="188"/>
      <c r="AA22" s="209">
        <f t="shared" si="10"/>
        <v>0</v>
      </c>
      <c r="AB22" s="173"/>
      <c r="AC22" s="169"/>
      <c r="AD22" s="175"/>
      <c r="AE22" s="230">
        <f t="shared" si="1"/>
        <v>0</v>
      </c>
      <c r="AF22" s="230">
        <f t="shared" si="2"/>
        <v>0</v>
      </c>
    </row>
    <row r="23" spans="1:32" ht="15" customHeight="1" thickBot="1" x14ac:dyDescent="0.35">
      <c r="A23" s="84">
        <v>25</v>
      </c>
      <c r="B23" s="394"/>
      <c r="C23" s="396"/>
      <c r="D23" s="87" t="s">
        <v>194</v>
      </c>
      <c r="E23" s="223" t="s">
        <v>192</v>
      </c>
      <c r="F23" s="165"/>
      <c r="G23" s="166"/>
      <c r="H23" s="167"/>
      <c r="I23" s="165"/>
      <c r="J23" s="166"/>
      <c r="K23" s="167"/>
      <c r="L23" s="165">
        <v>1</v>
      </c>
      <c r="M23" s="184"/>
      <c r="N23" s="210">
        <f t="shared" si="8"/>
        <v>0</v>
      </c>
      <c r="O23" s="225">
        <f t="shared" si="4"/>
        <v>0</v>
      </c>
      <c r="P23" s="165"/>
      <c r="Q23" s="166"/>
      <c r="R23" s="167"/>
      <c r="S23" s="166">
        <v>1</v>
      </c>
      <c r="T23" s="184"/>
      <c r="U23" s="210">
        <f t="shared" si="5"/>
        <v>0</v>
      </c>
      <c r="V23" s="166">
        <v>1</v>
      </c>
      <c r="W23" s="184"/>
      <c r="X23" s="210">
        <f t="shared" si="9"/>
        <v>0</v>
      </c>
      <c r="Y23" s="166">
        <v>1</v>
      </c>
      <c r="Z23" s="184"/>
      <c r="AA23" s="210">
        <f t="shared" si="10"/>
        <v>0</v>
      </c>
      <c r="AB23" s="176"/>
      <c r="AC23" s="166"/>
      <c r="AD23" s="167"/>
      <c r="AE23" s="233">
        <f t="shared" si="1"/>
        <v>0</v>
      </c>
      <c r="AF23" s="233">
        <f t="shared" si="2"/>
        <v>0</v>
      </c>
    </row>
    <row r="24" spans="1:32" x14ac:dyDescent="0.3">
      <c r="A24" s="84">
        <v>27</v>
      </c>
      <c r="B24" s="394"/>
      <c r="C24" s="395">
        <v>3</v>
      </c>
      <c r="D24" s="85" t="s">
        <v>75</v>
      </c>
      <c r="E24" s="82" t="s">
        <v>190</v>
      </c>
      <c r="F24" s="161"/>
      <c r="G24" s="162"/>
      <c r="H24" s="163"/>
      <c r="I24" s="161"/>
      <c r="J24" s="162"/>
      <c r="K24" s="163"/>
      <c r="L24" s="161">
        <v>3</v>
      </c>
      <c r="M24" s="194"/>
      <c r="N24" s="211">
        <f t="shared" ref="N24:N25" si="11">M24*L24</f>
        <v>0</v>
      </c>
      <c r="O24" s="224">
        <f t="shared" si="4"/>
        <v>0</v>
      </c>
      <c r="P24" s="164">
        <v>1</v>
      </c>
      <c r="Q24" s="235">
        <f>M24</f>
        <v>0</v>
      </c>
      <c r="R24" s="209">
        <f>Q24*P24</f>
        <v>0</v>
      </c>
      <c r="S24" s="162">
        <v>2</v>
      </c>
      <c r="T24" s="182"/>
      <c r="U24" s="208">
        <f t="shared" si="5"/>
        <v>0</v>
      </c>
      <c r="V24" s="162">
        <v>2</v>
      </c>
      <c r="W24" s="182"/>
      <c r="X24" s="208">
        <f t="shared" ref="X24:X30" si="12">W24*V24</f>
        <v>0</v>
      </c>
      <c r="Y24" s="162">
        <v>2</v>
      </c>
      <c r="Z24" s="182"/>
      <c r="AA24" s="208">
        <f t="shared" si="10"/>
        <v>0</v>
      </c>
      <c r="AB24" s="173">
        <v>1</v>
      </c>
      <c r="AC24" s="182"/>
      <c r="AD24" s="208">
        <f t="shared" ref="AD24" si="13">AC24*AB24</f>
        <v>0</v>
      </c>
      <c r="AE24" s="230">
        <f t="shared" si="1"/>
        <v>0</v>
      </c>
      <c r="AF24" s="230">
        <f t="shared" si="2"/>
        <v>0</v>
      </c>
    </row>
    <row r="25" spans="1:32" ht="15" customHeight="1" x14ac:dyDescent="0.3">
      <c r="A25" s="84">
        <v>28</v>
      </c>
      <c r="B25" s="394"/>
      <c r="C25" s="394"/>
      <c r="D25" s="89" t="s">
        <v>77</v>
      </c>
      <c r="E25" s="200" t="s">
        <v>190</v>
      </c>
      <c r="F25" s="161"/>
      <c r="G25" s="162"/>
      <c r="H25" s="163"/>
      <c r="I25" s="161"/>
      <c r="J25" s="162"/>
      <c r="K25" s="163"/>
      <c r="L25" s="161">
        <v>1</v>
      </c>
      <c r="M25" s="182"/>
      <c r="N25" s="209">
        <f t="shared" si="11"/>
        <v>0</v>
      </c>
      <c r="O25" s="217">
        <f t="shared" si="4"/>
        <v>0</v>
      </c>
      <c r="P25" s="164"/>
      <c r="Q25" s="162"/>
      <c r="R25" s="163"/>
      <c r="S25" s="162">
        <v>1</v>
      </c>
      <c r="T25" s="182"/>
      <c r="U25" s="209">
        <f t="shared" si="5"/>
        <v>0</v>
      </c>
      <c r="V25" s="162">
        <v>1</v>
      </c>
      <c r="W25" s="182"/>
      <c r="X25" s="209">
        <f t="shared" si="12"/>
        <v>0</v>
      </c>
      <c r="Y25" s="162">
        <v>1</v>
      </c>
      <c r="Z25" s="182"/>
      <c r="AA25" s="209">
        <f t="shared" si="10"/>
        <v>0</v>
      </c>
      <c r="AB25" s="173"/>
      <c r="AC25" s="162"/>
      <c r="AD25" s="163"/>
      <c r="AE25" s="230">
        <f t="shared" si="1"/>
        <v>0</v>
      </c>
      <c r="AF25" s="230">
        <f t="shared" si="2"/>
        <v>0</v>
      </c>
    </row>
    <row r="26" spans="1:32" x14ac:dyDescent="0.3">
      <c r="A26" s="84">
        <v>32</v>
      </c>
      <c r="B26" s="394"/>
      <c r="C26" s="394"/>
      <c r="D26" s="89" t="s">
        <v>170</v>
      </c>
      <c r="E26" s="200" t="s">
        <v>190</v>
      </c>
      <c r="F26" s="161"/>
      <c r="G26" s="162"/>
      <c r="H26" s="163"/>
      <c r="I26" s="161"/>
      <c r="J26" s="162"/>
      <c r="K26" s="163"/>
      <c r="L26" s="161">
        <v>1</v>
      </c>
      <c r="M26" s="182"/>
      <c r="N26" s="209">
        <f t="shared" ref="N26:N30" si="14">M26*L26</f>
        <v>0</v>
      </c>
      <c r="O26" s="217">
        <f t="shared" si="4"/>
        <v>0</v>
      </c>
      <c r="P26" s="164"/>
      <c r="Q26" s="162"/>
      <c r="R26" s="163"/>
      <c r="S26" s="162">
        <v>1</v>
      </c>
      <c r="T26" s="182"/>
      <c r="U26" s="209">
        <f t="shared" si="5"/>
        <v>0</v>
      </c>
      <c r="V26" s="162">
        <v>1</v>
      </c>
      <c r="W26" s="182"/>
      <c r="X26" s="209">
        <f t="shared" si="12"/>
        <v>0</v>
      </c>
      <c r="Y26" s="162">
        <v>1</v>
      </c>
      <c r="Z26" s="182"/>
      <c r="AA26" s="209">
        <f t="shared" si="10"/>
        <v>0</v>
      </c>
      <c r="AB26" s="162"/>
      <c r="AC26" s="162"/>
      <c r="AD26" s="163"/>
      <c r="AE26" s="230">
        <f t="shared" si="1"/>
        <v>0</v>
      </c>
      <c r="AF26" s="230">
        <f t="shared" si="2"/>
        <v>0</v>
      </c>
    </row>
    <row r="27" spans="1:32" ht="28" x14ac:dyDescent="0.3">
      <c r="A27" s="84">
        <v>33</v>
      </c>
      <c r="B27" s="394"/>
      <c r="C27" s="394"/>
      <c r="D27" s="89" t="s">
        <v>164</v>
      </c>
      <c r="E27" s="200" t="s">
        <v>190</v>
      </c>
      <c r="F27" s="161"/>
      <c r="G27" s="162"/>
      <c r="H27" s="163"/>
      <c r="I27" s="161"/>
      <c r="J27" s="162"/>
      <c r="K27" s="163"/>
      <c r="L27" s="161">
        <v>1</v>
      </c>
      <c r="M27" s="182"/>
      <c r="N27" s="209">
        <f t="shared" si="14"/>
        <v>0</v>
      </c>
      <c r="O27" s="217">
        <f t="shared" si="4"/>
        <v>0</v>
      </c>
      <c r="P27" s="164"/>
      <c r="Q27" s="162"/>
      <c r="R27" s="163"/>
      <c r="S27" s="162">
        <v>1</v>
      </c>
      <c r="T27" s="182"/>
      <c r="U27" s="209">
        <f t="shared" si="5"/>
        <v>0</v>
      </c>
      <c r="V27" s="162">
        <v>1</v>
      </c>
      <c r="W27" s="182"/>
      <c r="X27" s="209">
        <f t="shared" si="12"/>
        <v>0</v>
      </c>
      <c r="Y27" s="162">
        <v>1</v>
      </c>
      <c r="Z27" s="182"/>
      <c r="AA27" s="209">
        <f t="shared" si="10"/>
        <v>0</v>
      </c>
      <c r="AB27" s="162"/>
      <c r="AC27" s="162"/>
      <c r="AD27" s="163"/>
      <c r="AE27" s="230">
        <f t="shared" si="1"/>
        <v>0</v>
      </c>
      <c r="AF27" s="230">
        <f t="shared" si="2"/>
        <v>0</v>
      </c>
    </row>
    <row r="28" spans="1:32" x14ac:dyDescent="0.3">
      <c r="A28" s="84">
        <v>34</v>
      </c>
      <c r="B28" s="394"/>
      <c r="C28" s="394"/>
      <c r="D28" s="89" t="s">
        <v>165</v>
      </c>
      <c r="E28" s="200" t="s">
        <v>190</v>
      </c>
      <c r="F28" s="161"/>
      <c r="G28" s="162"/>
      <c r="H28" s="163"/>
      <c r="I28" s="161"/>
      <c r="J28" s="162"/>
      <c r="K28" s="163"/>
      <c r="L28" s="161">
        <v>1</v>
      </c>
      <c r="M28" s="182"/>
      <c r="N28" s="209">
        <f t="shared" si="14"/>
        <v>0</v>
      </c>
      <c r="O28" s="217">
        <f t="shared" si="4"/>
        <v>0</v>
      </c>
      <c r="P28" s="164"/>
      <c r="Q28" s="162"/>
      <c r="R28" s="163"/>
      <c r="S28" s="162">
        <v>1</v>
      </c>
      <c r="T28" s="182"/>
      <c r="U28" s="209">
        <f t="shared" si="5"/>
        <v>0</v>
      </c>
      <c r="V28" s="162">
        <v>1</v>
      </c>
      <c r="W28" s="182"/>
      <c r="X28" s="209">
        <f t="shared" si="12"/>
        <v>0</v>
      </c>
      <c r="Y28" s="162">
        <v>1</v>
      </c>
      <c r="Z28" s="182"/>
      <c r="AA28" s="209">
        <f t="shared" si="10"/>
        <v>0</v>
      </c>
      <c r="AB28" s="162"/>
      <c r="AC28" s="162"/>
      <c r="AD28" s="163"/>
      <c r="AE28" s="230">
        <f t="shared" si="1"/>
        <v>0</v>
      </c>
      <c r="AF28" s="230">
        <f t="shared" si="2"/>
        <v>0</v>
      </c>
    </row>
    <row r="29" spans="1:32" ht="28" x14ac:dyDescent="0.3">
      <c r="A29" s="84">
        <v>35</v>
      </c>
      <c r="B29" s="394"/>
      <c r="C29" s="394"/>
      <c r="D29" s="89" t="s">
        <v>166</v>
      </c>
      <c r="E29" s="200" t="s">
        <v>190</v>
      </c>
      <c r="F29" s="161"/>
      <c r="G29" s="162"/>
      <c r="H29" s="163"/>
      <c r="I29" s="161"/>
      <c r="J29" s="162"/>
      <c r="K29" s="163"/>
      <c r="L29" s="161">
        <v>1</v>
      </c>
      <c r="M29" s="182"/>
      <c r="N29" s="209">
        <f t="shared" si="14"/>
        <v>0</v>
      </c>
      <c r="O29" s="217">
        <f t="shared" si="4"/>
        <v>0</v>
      </c>
      <c r="P29" s="164"/>
      <c r="Q29" s="162"/>
      <c r="R29" s="163"/>
      <c r="S29" s="162">
        <v>1</v>
      </c>
      <c r="T29" s="182"/>
      <c r="U29" s="209">
        <f t="shared" si="5"/>
        <v>0</v>
      </c>
      <c r="V29" s="162">
        <v>1</v>
      </c>
      <c r="W29" s="182"/>
      <c r="X29" s="209">
        <f t="shared" si="12"/>
        <v>0</v>
      </c>
      <c r="Y29" s="162">
        <v>1</v>
      </c>
      <c r="Z29" s="182"/>
      <c r="AA29" s="209">
        <f t="shared" si="10"/>
        <v>0</v>
      </c>
      <c r="AB29" s="162"/>
      <c r="AC29" s="162"/>
      <c r="AD29" s="163"/>
      <c r="AE29" s="230">
        <f t="shared" si="1"/>
        <v>0</v>
      </c>
      <c r="AF29" s="230">
        <f t="shared" si="2"/>
        <v>0</v>
      </c>
    </row>
    <row r="30" spans="1:32" ht="14.5" thickBot="1" x14ac:dyDescent="0.35">
      <c r="A30" s="157">
        <v>36</v>
      </c>
      <c r="B30" s="394"/>
      <c r="C30" s="396"/>
      <c r="D30" s="92" t="s">
        <v>195</v>
      </c>
      <c r="E30" s="201" t="s">
        <v>192</v>
      </c>
      <c r="F30" s="174"/>
      <c r="G30" s="169"/>
      <c r="H30" s="175"/>
      <c r="I30" s="174"/>
      <c r="J30" s="169"/>
      <c r="K30" s="175"/>
      <c r="L30" s="174">
        <v>1</v>
      </c>
      <c r="M30" s="188"/>
      <c r="N30" s="216">
        <f t="shared" si="14"/>
        <v>0</v>
      </c>
      <c r="O30" s="226">
        <f t="shared" si="4"/>
        <v>0</v>
      </c>
      <c r="P30" s="168"/>
      <c r="Q30" s="169"/>
      <c r="R30" s="175"/>
      <c r="S30" s="169">
        <v>1</v>
      </c>
      <c r="T30" s="182"/>
      <c r="U30" s="210">
        <f t="shared" si="5"/>
        <v>0</v>
      </c>
      <c r="V30" s="169">
        <v>1</v>
      </c>
      <c r="W30" s="182"/>
      <c r="X30" s="210">
        <f t="shared" si="12"/>
        <v>0</v>
      </c>
      <c r="Y30" s="169">
        <v>1</v>
      </c>
      <c r="Z30" s="182"/>
      <c r="AA30" s="210">
        <f t="shared" si="10"/>
        <v>0</v>
      </c>
      <c r="AB30" s="169"/>
      <c r="AC30" s="169"/>
      <c r="AD30" s="175"/>
      <c r="AE30" s="233">
        <f t="shared" si="1"/>
        <v>0</v>
      </c>
      <c r="AF30" s="233">
        <f t="shared" si="2"/>
        <v>0</v>
      </c>
    </row>
    <row r="31" spans="1:32" x14ac:dyDescent="0.3">
      <c r="A31" s="82">
        <v>44</v>
      </c>
      <c r="B31" s="395" t="s">
        <v>236</v>
      </c>
      <c r="C31" s="395">
        <v>1</v>
      </c>
      <c r="D31" s="83" t="s">
        <v>159</v>
      </c>
      <c r="E31" s="202" t="s">
        <v>190</v>
      </c>
      <c r="F31" s="170">
        <v>4</v>
      </c>
      <c r="G31" s="191"/>
      <c r="H31" s="208">
        <f>G31*F31</f>
        <v>0</v>
      </c>
      <c r="I31" s="170"/>
      <c r="J31" s="171"/>
      <c r="K31" s="177"/>
      <c r="L31" s="170"/>
      <c r="M31" s="171"/>
      <c r="N31" s="177"/>
      <c r="O31" s="227">
        <f t="shared" si="4"/>
        <v>0</v>
      </c>
      <c r="P31" s="193"/>
      <c r="Q31" s="171"/>
      <c r="R31" s="177"/>
      <c r="S31" s="171"/>
      <c r="T31" s="171"/>
      <c r="U31" s="177"/>
      <c r="V31" s="171"/>
      <c r="W31" s="171"/>
      <c r="X31" s="177"/>
      <c r="Y31" s="171"/>
      <c r="Z31" s="171"/>
      <c r="AA31" s="177"/>
      <c r="AB31" s="172"/>
      <c r="AC31" s="171"/>
      <c r="AD31" s="177"/>
      <c r="AE31" s="232"/>
      <c r="AF31" s="232"/>
    </row>
    <row r="32" spans="1:32" x14ac:dyDescent="0.3">
      <c r="A32" s="84">
        <v>45</v>
      </c>
      <c r="B32" s="394"/>
      <c r="C32" s="394"/>
      <c r="D32" s="85" t="s">
        <v>160</v>
      </c>
      <c r="E32" s="198" t="s">
        <v>190</v>
      </c>
      <c r="F32" s="161">
        <v>4</v>
      </c>
      <c r="G32" s="182"/>
      <c r="H32" s="209">
        <f t="shared" ref="H32:H35" si="15">G32*F32</f>
        <v>0</v>
      </c>
      <c r="I32" s="161"/>
      <c r="J32" s="162"/>
      <c r="K32" s="163"/>
      <c r="L32" s="161"/>
      <c r="M32" s="162"/>
      <c r="N32" s="163"/>
      <c r="O32" s="217">
        <f t="shared" si="4"/>
        <v>0</v>
      </c>
      <c r="P32" s="164"/>
      <c r="Q32" s="162"/>
      <c r="R32" s="163"/>
      <c r="S32" s="162"/>
      <c r="T32" s="162"/>
      <c r="U32" s="163"/>
      <c r="V32" s="162"/>
      <c r="W32" s="162"/>
      <c r="X32" s="163"/>
      <c r="Y32" s="162"/>
      <c r="Z32" s="162"/>
      <c r="AA32" s="163"/>
      <c r="AB32" s="173"/>
      <c r="AC32" s="162"/>
      <c r="AD32" s="163"/>
      <c r="AE32" s="230"/>
      <c r="AF32" s="230"/>
    </row>
    <row r="33" spans="1:32" x14ac:dyDescent="0.3">
      <c r="A33" s="84">
        <v>46</v>
      </c>
      <c r="B33" s="394"/>
      <c r="C33" s="394"/>
      <c r="D33" s="85" t="s">
        <v>147</v>
      </c>
      <c r="E33" s="198" t="s">
        <v>190</v>
      </c>
      <c r="F33" s="161">
        <v>1</v>
      </c>
      <c r="G33" s="182"/>
      <c r="H33" s="209">
        <f t="shared" si="15"/>
        <v>0</v>
      </c>
      <c r="I33" s="161"/>
      <c r="J33" s="162"/>
      <c r="K33" s="163"/>
      <c r="L33" s="161"/>
      <c r="M33" s="162"/>
      <c r="N33" s="163"/>
      <c r="O33" s="217">
        <f t="shared" si="4"/>
        <v>0</v>
      </c>
      <c r="P33" s="164"/>
      <c r="Q33" s="162"/>
      <c r="R33" s="163"/>
      <c r="S33" s="162"/>
      <c r="T33" s="162"/>
      <c r="U33" s="163"/>
      <c r="V33" s="162"/>
      <c r="W33" s="162"/>
      <c r="X33" s="163"/>
      <c r="Y33" s="162"/>
      <c r="Z33" s="162"/>
      <c r="AA33" s="163"/>
      <c r="AB33" s="173"/>
      <c r="AC33" s="162"/>
      <c r="AD33" s="163"/>
      <c r="AE33" s="230"/>
      <c r="AF33" s="230"/>
    </row>
    <row r="34" spans="1:32" ht="28" x14ac:dyDescent="0.3">
      <c r="A34" s="84">
        <v>47</v>
      </c>
      <c r="B34" s="394"/>
      <c r="C34" s="394"/>
      <c r="D34" s="85" t="s">
        <v>148</v>
      </c>
      <c r="E34" s="198" t="s">
        <v>190</v>
      </c>
      <c r="F34" s="161">
        <v>1</v>
      </c>
      <c r="G34" s="182"/>
      <c r="H34" s="209">
        <f t="shared" si="15"/>
        <v>0</v>
      </c>
      <c r="I34" s="161"/>
      <c r="J34" s="162"/>
      <c r="K34" s="163"/>
      <c r="L34" s="161"/>
      <c r="M34" s="162"/>
      <c r="N34" s="163"/>
      <c r="O34" s="217">
        <f t="shared" si="4"/>
        <v>0</v>
      </c>
      <c r="P34" s="164"/>
      <c r="Q34" s="162"/>
      <c r="R34" s="163"/>
      <c r="S34" s="162"/>
      <c r="T34" s="162"/>
      <c r="U34" s="163"/>
      <c r="V34" s="162"/>
      <c r="W34" s="162"/>
      <c r="X34" s="163"/>
      <c r="Y34" s="162"/>
      <c r="Z34" s="162"/>
      <c r="AA34" s="163"/>
      <c r="AB34" s="173"/>
      <c r="AC34" s="162"/>
      <c r="AD34" s="163"/>
      <c r="AE34" s="230"/>
      <c r="AF34" s="230"/>
    </row>
    <row r="35" spans="1:32" ht="14.5" thickBot="1" x14ac:dyDescent="0.35">
      <c r="A35" s="84">
        <v>48</v>
      </c>
      <c r="B35" s="394"/>
      <c r="C35" s="396"/>
      <c r="D35" s="87" t="s">
        <v>191</v>
      </c>
      <c r="E35" s="203" t="s">
        <v>192</v>
      </c>
      <c r="F35" s="165">
        <v>1</v>
      </c>
      <c r="G35" s="184"/>
      <c r="H35" s="210">
        <f t="shared" si="15"/>
        <v>0</v>
      </c>
      <c r="I35" s="165"/>
      <c r="J35" s="166"/>
      <c r="K35" s="167"/>
      <c r="L35" s="165"/>
      <c r="M35" s="166"/>
      <c r="N35" s="167"/>
      <c r="O35" s="226">
        <f t="shared" si="4"/>
        <v>0</v>
      </c>
      <c r="P35" s="181"/>
      <c r="Q35" s="166"/>
      <c r="R35" s="167"/>
      <c r="S35" s="166"/>
      <c r="T35" s="166"/>
      <c r="U35" s="167"/>
      <c r="V35" s="166"/>
      <c r="W35" s="166"/>
      <c r="X35" s="167"/>
      <c r="Y35" s="166"/>
      <c r="Z35" s="166"/>
      <c r="AA35" s="167"/>
      <c r="AB35" s="176"/>
      <c r="AC35" s="166"/>
      <c r="AD35" s="167"/>
      <c r="AE35" s="233"/>
      <c r="AF35" s="233"/>
    </row>
    <row r="36" spans="1:32" x14ac:dyDescent="0.3">
      <c r="A36" s="84">
        <v>50</v>
      </c>
      <c r="B36" s="394"/>
      <c r="C36" s="395">
        <v>2</v>
      </c>
      <c r="D36" s="83" t="s">
        <v>193</v>
      </c>
      <c r="E36" s="202" t="s">
        <v>190</v>
      </c>
      <c r="F36" s="170">
        <v>2</v>
      </c>
      <c r="G36" s="191"/>
      <c r="H36" s="208">
        <f t="shared" ref="H36:H38" si="16">G36*F36</f>
        <v>0</v>
      </c>
      <c r="I36" s="170">
        <v>2</v>
      </c>
      <c r="J36" s="191"/>
      <c r="K36" s="208">
        <f t="shared" ref="K36:K38" si="17">J36*I36</f>
        <v>0</v>
      </c>
      <c r="L36" s="170">
        <v>2</v>
      </c>
      <c r="M36" s="192">
        <f>G36</f>
        <v>0</v>
      </c>
      <c r="N36" s="208">
        <f>L36*M36</f>
        <v>0</v>
      </c>
      <c r="O36" s="227">
        <f t="shared" si="4"/>
        <v>0</v>
      </c>
      <c r="P36" s="193">
        <v>1</v>
      </c>
      <c r="Q36" s="236">
        <f>G36</f>
        <v>0</v>
      </c>
      <c r="R36" s="208">
        <f t="shared" ref="R36:R38" si="18">Q36*P36</f>
        <v>0</v>
      </c>
      <c r="S36" s="193">
        <v>1</v>
      </c>
      <c r="T36" s="191"/>
      <c r="U36" s="208">
        <f t="shared" ref="U36:U38" si="19">T36*S36</f>
        <v>0</v>
      </c>
      <c r="V36" s="193">
        <v>1</v>
      </c>
      <c r="W36" s="191"/>
      <c r="X36" s="208">
        <f t="shared" ref="X36:X38" si="20">W36*V36</f>
        <v>0</v>
      </c>
      <c r="Y36" s="193">
        <v>1</v>
      </c>
      <c r="Z36" s="191"/>
      <c r="AA36" s="208">
        <f t="shared" ref="AA36:AA38" si="21">Z36*Y36</f>
        <v>0</v>
      </c>
      <c r="AB36" s="172">
        <v>1</v>
      </c>
      <c r="AC36" s="191"/>
      <c r="AD36" s="208">
        <f t="shared" ref="AD36:AD38" si="22">AC36*AB36</f>
        <v>0</v>
      </c>
      <c r="AE36" s="232">
        <f t="shared" si="1"/>
        <v>0</v>
      </c>
      <c r="AF36" s="232">
        <f t="shared" si="2"/>
        <v>0</v>
      </c>
    </row>
    <row r="37" spans="1:32" x14ac:dyDescent="0.3">
      <c r="A37" s="84">
        <v>51</v>
      </c>
      <c r="B37" s="394"/>
      <c r="C37" s="394"/>
      <c r="D37" s="85" t="s">
        <v>56</v>
      </c>
      <c r="E37" s="198" t="s">
        <v>190</v>
      </c>
      <c r="F37" s="161">
        <v>6</v>
      </c>
      <c r="G37" s="182"/>
      <c r="H37" s="209">
        <f t="shared" si="16"/>
        <v>0</v>
      </c>
      <c r="I37" s="161">
        <v>6</v>
      </c>
      <c r="J37" s="182"/>
      <c r="K37" s="209">
        <f t="shared" si="17"/>
        <v>0</v>
      </c>
      <c r="L37" s="161">
        <v>6</v>
      </c>
      <c r="M37" s="183">
        <f t="shared" ref="M37:M38" si="23">G37</f>
        <v>0</v>
      </c>
      <c r="N37" s="209">
        <f t="shared" ref="N37:N38" si="24">L37*M37</f>
        <v>0</v>
      </c>
      <c r="O37" s="217">
        <f t="shared" si="4"/>
        <v>0</v>
      </c>
      <c r="P37" s="164">
        <v>3</v>
      </c>
      <c r="Q37" s="235">
        <f t="shared" ref="Q37:Q43" si="25">G37</f>
        <v>0</v>
      </c>
      <c r="R37" s="209">
        <f t="shared" si="18"/>
        <v>0</v>
      </c>
      <c r="S37" s="164">
        <v>3</v>
      </c>
      <c r="T37" s="182"/>
      <c r="U37" s="209">
        <f t="shared" si="19"/>
        <v>0</v>
      </c>
      <c r="V37" s="164">
        <v>3</v>
      </c>
      <c r="W37" s="182"/>
      <c r="X37" s="209">
        <f t="shared" si="20"/>
        <v>0</v>
      </c>
      <c r="Y37" s="164">
        <v>3</v>
      </c>
      <c r="Z37" s="182"/>
      <c r="AA37" s="209">
        <f t="shared" si="21"/>
        <v>0</v>
      </c>
      <c r="AB37" s="173">
        <v>3</v>
      </c>
      <c r="AC37" s="182"/>
      <c r="AD37" s="209">
        <f t="shared" si="22"/>
        <v>0</v>
      </c>
      <c r="AE37" s="230">
        <f t="shared" si="1"/>
        <v>0</v>
      </c>
      <c r="AF37" s="230">
        <f t="shared" si="2"/>
        <v>0</v>
      </c>
    </row>
    <row r="38" spans="1:32" x14ac:dyDescent="0.3">
      <c r="A38" s="84">
        <v>52</v>
      </c>
      <c r="B38" s="394"/>
      <c r="C38" s="394"/>
      <c r="D38" s="85" t="s">
        <v>58</v>
      </c>
      <c r="E38" s="198" t="s">
        <v>190</v>
      </c>
      <c r="F38" s="161">
        <v>2</v>
      </c>
      <c r="G38" s="182"/>
      <c r="H38" s="209">
        <f t="shared" si="16"/>
        <v>0</v>
      </c>
      <c r="I38" s="161">
        <v>2</v>
      </c>
      <c r="J38" s="182"/>
      <c r="K38" s="209">
        <f t="shared" si="17"/>
        <v>0</v>
      </c>
      <c r="L38" s="161">
        <v>2</v>
      </c>
      <c r="M38" s="183">
        <f t="shared" si="23"/>
        <v>0</v>
      </c>
      <c r="N38" s="209">
        <f t="shared" si="24"/>
        <v>0</v>
      </c>
      <c r="O38" s="217">
        <f t="shared" si="4"/>
        <v>0</v>
      </c>
      <c r="P38" s="164">
        <v>1</v>
      </c>
      <c r="Q38" s="235">
        <f t="shared" si="25"/>
        <v>0</v>
      </c>
      <c r="R38" s="209">
        <f t="shared" si="18"/>
        <v>0</v>
      </c>
      <c r="S38" s="164">
        <v>1</v>
      </c>
      <c r="T38" s="182"/>
      <c r="U38" s="209">
        <f t="shared" si="19"/>
        <v>0</v>
      </c>
      <c r="V38" s="164">
        <v>1</v>
      </c>
      <c r="W38" s="182"/>
      <c r="X38" s="209">
        <f t="shared" si="20"/>
        <v>0</v>
      </c>
      <c r="Y38" s="164">
        <v>1</v>
      </c>
      <c r="Z38" s="182"/>
      <c r="AA38" s="209">
        <f t="shared" si="21"/>
        <v>0</v>
      </c>
      <c r="AB38" s="173">
        <v>1</v>
      </c>
      <c r="AC38" s="182"/>
      <c r="AD38" s="209">
        <f t="shared" si="22"/>
        <v>0</v>
      </c>
      <c r="AE38" s="230">
        <f t="shared" si="1"/>
        <v>0</v>
      </c>
      <c r="AF38" s="230">
        <f t="shared" si="2"/>
        <v>0</v>
      </c>
    </row>
    <row r="39" spans="1:32" x14ac:dyDescent="0.3">
      <c r="A39" s="84">
        <v>57</v>
      </c>
      <c r="B39" s="394"/>
      <c r="C39" s="394"/>
      <c r="D39" s="85" t="s">
        <v>155</v>
      </c>
      <c r="E39" s="198" t="s">
        <v>190</v>
      </c>
      <c r="F39" s="161">
        <v>1</v>
      </c>
      <c r="G39" s="182"/>
      <c r="H39" s="209">
        <f t="shared" ref="H39:H43" si="26">G39*F39</f>
        <v>0</v>
      </c>
      <c r="I39" s="161"/>
      <c r="J39" s="162"/>
      <c r="K39" s="163"/>
      <c r="L39" s="161"/>
      <c r="M39" s="183"/>
      <c r="N39" s="209"/>
      <c r="O39" s="217">
        <f>H39+K39+N39</f>
        <v>0</v>
      </c>
      <c r="P39" s="164"/>
      <c r="Q39" s="234"/>
      <c r="R39" s="163"/>
      <c r="S39" s="162"/>
      <c r="T39" s="162"/>
      <c r="U39" s="163"/>
      <c r="V39" s="162"/>
      <c r="W39" s="162"/>
      <c r="X39" s="163"/>
      <c r="Y39" s="162"/>
      <c r="Z39" s="162"/>
      <c r="AA39" s="163"/>
      <c r="AB39" s="173"/>
      <c r="AC39" s="162"/>
      <c r="AD39" s="163"/>
      <c r="AE39" s="230">
        <f t="shared" si="1"/>
        <v>0</v>
      </c>
      <c r="AF39" s="230">
        <f t="shared" si="2"/>
        <v>0</v>
      </c>
    </row>
    <row r="40" spans="1:32" x14ac:dyDescent="0.3">
      <c r="A40" s="84">
        <v>58</v>
      </c>
      <c r="B40" s="394"/>
      <c r="C40" s="394"/>
      <c r="D40" s="85" t="s">
        <v>156</v>
      </c>
      <c r="E40" s="198" t="s">
        <v>190</v>
      </c>
      <c r="F40" s="161">
        <v>12</v>
      </c>
      <c r="G40" s="182"/>
      <c r="H40" s="209">
        <f t="shared" si="26"/>
        <v>0</v>
      </c>
      <c r="I40" s="161">
        <v>12</v>
      </c>
      <c r="J40" s="182"/>
      <c r="K40" s="209">
        <f t="shared" ref="K40:K43" si="27">J40*I40</f>
        <v>0</v>
      </c>
      <c r="L40" s="161">
        <v>12</v>
      </c>
      <c r="M40" s="183">
        <f>G40</f>
        <v>0</v>
      </c>
      <c r="N40" s="209">
        <f>L40*M40</f>
        <v>0</v>
      </c>
      <c r="O40" s="217">
        <f t="shared" si="4"/>
        <v>0</v>
      </c>
      <c r="P40" s="164">
        <v>6</v>
      </c>
      <c r="Q40" s="235">
        <f t="shared" si="25"/>
        <v>0</v>
      </c>
      <c r="R40" s="209">
        <f t="shared" ref="R40:R43" si="28">Q40*P40</f>
        <v>0</v>
      </c>
      <c r="S40" s="164">
        <v>6</v>
      </c>
      <c r="T40" s="182"/>
      <c r="U40" s="209">
        <f t="shared" ref="U40:U43" si="29">T40*S40</f>
        <v>0</v>
      </c>
      <c r="V40" s="164">
        <v>6</v>
      </c>
      <c r="W40" s="182"/>
      <c r="X40" s="209">
        <f t="shared" ref="X40:X43" si="30">W40*V40</f>
        <v>0</v>
      </c>
      <c r="Y40" s="164">
        <v>6</v>
      </c>
      <c r="Z40" s="182"/>
      <c r="AA40" s="209">
        <f t="shared" ref="AA40:AA43" si="31">Z40*Y40</f>
        <v>0</v>
      </c>
      <c r="AB40" s="186">
        <v>6</v>
      </c>
      <c r="AC40" s="182"/>
      <c r="AD40" s="209">
        <f t="shared" ref="AD40:AD43" si="32">AC40*AB40</f>
        <v>0</v>
      </c>
      <c r="AE40" s="230">
        <f t="shared" si="1"/>
        <v>0</v>
      </c>
      <c r="AF40" s="230">
        <f t="shared" si="2"/>
        <v>0</v>
      </c>
    </row>
    <row r="41" spans="1:32" x14ac:dyDescent="0.3">
      <c r="A41" s="84">
        <v>59</v>
      </c>
      <c r="B41" s="394"/>
      <c r="C41" s="394"/>
      <c r="D41" s="85" t="s">
        <v>157</v>
      </c>
      <c r="E41" s="198" t="s">
        <v>190</v>
      </c>
      <c r="F41" s="161">
        <v>2</v>
      </c>
      <c r="G41" s="182"/>
      <c r="H41" s="209">
        <f t="shared" si="26"/>
        <v>0</v>
      </c>
      <c r="I41" s="161">
        <v>2</v>
      </c>
      <c r="J41" s="182"/>
      <c r="K41" s="209">
        <f t="shared" si="27"/>
        <v>0</v>
      </c>
      <c r="L41" s="161">
        <v>2</v>
      </c>
      <c r="M41" s="183">
        <f t="shared" ref="M41" si="33">G41</f>
        <v>0</v>
      </c>
      <c r="N41" s="209">
        <f t="shared" ref="N41:N42" si="34">L41*M41</f>
        <v>0</v>
      </c>
      <c r="O41" s="217">
        <f t="shared" si="4"/>
        <v>0</v>
      </c>
      <c r="P41" s="164">
        <v>1</v>
      </c>
      <c r="Q41" s="235">
        <f t="shared" si="25"/>
        <v>0</v>
      </c>
      <c r="R41" s="209">
        <f t="shared" si="28"/>
        <v>0</v>
      </c>
      <c r="S41" s="164">
        <v>1</v>
      </c>
      <c r="T41" s="182"/>
      <c r="U41" s="209">
        <f t="shared" si="29"/>
        <v>0</v>
      </c>
      <c r="V41" s="164">
        <v>1</v>
      </c>
      <c r="W41" s="182"/>
      <c r="X41" s="209">
        <f t="shared" si="30"/>
        <v>0</v>
      </c>
      <c r="Y41" s="164">
        <v>1</v>
      </c>
      <c r="Z41" s="182"/>
      <c r="AA41" s="209">
        <f t="shared" si="31"/>
        <v>0</v>
      </c>
      <c r="AB41" s="186">
        <v>1</v>
      </c>
      <c r="AC41" s="182"/>
      <c r="AD41" s="209">
        <f t="shared" si="32"/>
        <v>0</v>
      </c>
      <c r="AE41" s="230">
        <f t="shared" si="1"/>
        <v>0</v>
      </c>
      <c r="AF41" s="230">
        <f t="shared" si="2"/>
        <v>0</v>
      </c>
    </row>
    <row r="42" spans="1:32" ht="28" x14ac:dyDescent="0.3">
      <c r="A42" s="84">
        <v>60</v>
      </c>
      <c r="B42" s="394"/>
      <c r="C42" s="394"/>
      <c r="D42" s="85" t="s">
        <v>158</v>
      </c>
      <c r="E42" s="198" t="s">
        <v>190</v>
      </c>
      <c r="F42" s="161">
        <v>2</v>
      </c>
      <c r="G42" s="182"/>
      <c r="H42" s="209">
        <f t="shared" si="26"/>
        <v>0</v>
      </c>
      <c r="I42" s="161">
        <v>2</v>
      </c>
      <c r="J42" s="182"/>
      <c r="K42" s="209">
        <f t="shared" si="27"/>
        <v>0</v>
      </c>
      <c r="L42" s="161">
        <v>2</v>
      </c>
      <c r="M42" s="183">
        <f>G42</f>
        <v>0</v>
      </c>
      <c r="N42" s="209">
        <f t="shared" si="34"/>
        <v>0</v>
      </c>
      <c r="O42" s="217">
        <f t="shared" si="4"/>
        <v>0</v>
      </c>
      <c r="P42" s="164">
        <v>1</v>
      </c>
      <c r="Q42" s="237">
        <f>G42</f>
        <v>0</v>
      </c>
      <c r="R42" s="209">
        <f t="shared" si="28"/>
        <v>0</v>
      </c>
      <c r="S42" s="164">
        <v>1</v>
      </c>
      <c r="T42" s="182"/>
      <c r="U42" s="209">
        <f t="shared" si="29"/>
        <v>0</v>
      </c>
      <c r="V42" s="164">
        <v>1</v>
      </c>
      <c r="W42" s="182"/>
      <c r="X42" s="209">
        <f t="shared" si="30"/>
        <v>0</v>
      </c>
      <c r="Y42" s="164">
        <v>1</v>
      </c>
      <c r="Z42" s="182"/>
      <c r="AA42" s="209">
        <f t="shared" si="31"/>
        <v>0</v>
      </c>
      <c r="AB42" s="186">
        <v>1</v>
      </c>
      <c r="AC42" s="182"/>
      <c r="AD42" s="209">
        <f t="shared" si="32"/>
        <v>0</v>
      </c>
      <c r="AE42" s="230">
        <f t="shared" si="1"/>
        <v>0</v>
      </c>
      <c r="AF42" s="230">
        <f t="shared" si="2"/>
        <v>0</v>
      </c>
    </row>
    <row r="43" spans="1:32" ht="15.65" customHeight="1" thickBot="1" x14ac:dyDescent="0.35">
      <c r="A43" s="84">
        <v>61</v>
      </c>
      <c r="B43" s="394"/>
      <c r="C43" s="396"/>
      <c r="D43" s="87" t="s">
        <v>194</v>
      </c>
      <c r="E43" s="203" t="s">
        <v>192</v>
      </c>
      <c r="F43" s="165">
        <v>2</v>
      </c>
      <c r="G43" s="184"/>
      <c r="H43" s="210">
        <f t="shared" si="26"/>
        <v>0</v>
      </c>
      <c r="I43" s="165">
        <v>2</v>
      </c>
      <c r="J43" s="184"/>
      <c r="K43" s="210">
        <f t="shared" si="27"/>
        <v>0</v>
      </c>
      <c r="L43" s="165">
        <v>2</v>
      </c>
      <c r="M43" s="185">
        <f t="shared" ref="M43" si="35">G43</f>
        <v>0</v>
      </c>
      <c r="N43" s="210">
        <f t="shared" ref="N43" si="36">L43*M43</f>
        <v>0</v>
      </c>
      <c r="O43" s="226">
        <f t="shared" si="4"/>
        <v>0</v>
      </c>
      <c r="P43" s="181">
        <v>1</v>
      </c>
      <c r="Q43" s="238">
        <f t="shared" si="25"/>
        <v>0</v>
      </c>
      <c r="R43" s="210">
        <f t="shared" si="28"/>
        <v>0</v>
      </c>
      <c r="S43" s="181">
        <v>1</v>
      </c>
      <c r="T43" s="184"/>
      <c r="U43" s="210">
        <f t="shared" si="29"/>
        <v>0</v>
      </c>
      <c r="V43" s="181">
        <v>1</v>
      </c>
      <c r="W43" s="184"/>
      <c r="X43" s="210">
        <f t="shared" si="30"/>
        <v>0</v>
      </c>
      <c r="Y43" s="181">
        <v>1</v>
      </c>
      <c r="Z43" s="184"/>
      <c r="AA43" s="210">
        <f t="shared" si="31"/>
        <v>0</v>
      </c>
      <c r="AB43" s="196">
        <v>1</v>
      </c>
      <c r="AC43" s="184"/>
      <c r="AD43" s="210">
        <f t="shared" si="32"/>
        <v>0</v>
      </c>
      <c r="AE43" s="233">
        <f t="shared" si="1"/>
        <v>0</v>
      </c>
      <c r="AF43" s="233">
        <f t="shared" si="2"/>
        <v>0</v>
      </c>
    </row>
    <row r="44" spans="1:32" x14ac:dyDescent="0.3">
      <c r="A44" s="84">
        <v>63</v>
      </c>
      <c r="B44" s="394"/>
      <c r="C44" s="394">
        <v>3</v>
      </c>
      <c r="D44" s="110" t="s">
        <v>75</v>
      </c>
      <c r="E44" s="204" t="s">
        <v>190</v>
      </c>
      <c r="F44" s="197">
        <v>1</v>
      </c>
      <c r="G44" s="194"/>
      <c r="H44" s="211">
        <f t="shared" ref="H44:H45" si="37">G44*F44</f>
        <v>0</v>
      </c>
      <c r="I44" s="197"/>
      <c r="J44" s="179"/>
      <c r="K44" s="190"/>
      <c r="L44" s="197">
        <v>1</v>
      </c>
      <c r="M44" s="195">
        <f>G44</f>
        <v>0</v>
      </c>
      <c r="N44" s="211">
        <f t="shared" ref="N44:N45" si="38">L44*M44</f>
        <v>0</v>
      </c>
      <c r="O44" s="227">
        <f t="shared" si="4"/>
        <v>0</v>
      </c>
      <c r="P44" s="178"/>
      <c r="Q44" s="179"/>
      <c r="R44" s="190"/>
      <c r="S44" s="178">
        <v>1</v>
      </c>
      <c r="T44" s="182"/>
      <c r="U44" s="209">
        <f t="shared" ref="U44:U50" si="39">T44*S44</f>
        <v>0</v>
      </c>
      <c r="V44" s="178"/>
      <c r="W44" s="179"/>
      <c r="X44" s="190"/>
      <c r="Y44" s="178">
        <v>1</v>
      </c>
      <c r="Z44" s="182"/>
      <c r="AA44" s="209">
        <f t="shared" ref="AA44:AA50" si="40">Z44*Y44</f>
        <v>0</v>
      </c>
      <c r="AB44" s="178"/>
      <c r="AC44" s="179"/>
      <c r="AD44" s="190"/>
      <c r="AE44" s="232">
        <f t="shared" si="1"/>
        <v>0</v>
      </c>
      <c r="AF44" s="232">
        <f t="shared" si="2"/>
        <v>0</v>
      </c>
    </row>
    <row r="45" spans="1:32" x14ac:dyDescent="0.3">
      <c r="A45" s="84">
        <v>64</v>
      </c>
      <c r="B45" s="394"/>
      <c r="C45" s="394"/>
      <c r="D45" s="89" t="s">
        <v>77</v>
      </c>
      <c r="E45" s="200" t="s">
        <v>190</v>
      </c>
      <c r="F45" s="161">
        <v>1</v>
      </c>
      <c r="G45" s="182"/>
      <c r="H45" s="209">
        <f t="shared" si="37"/>
        <v>0</v>
      </c>
      <c r="I45" s="161"/>
      <c r="J45" s="162"/>
      <c r="K45" s="163"/>
      <c r="L45" s="161">
        <v>1</v>
      </c>
      <c r="M45" s="183">
        <f>G45</f>
        <v>0</v>
      </c>
      <c r="N45" s="209">
        <f t="shared" si="38"/>
        <v>0</v>
      </c>
      <c r="O45" s="217">
        <f t="shared" si="4"/>
        <v>0</v>
      </c>
      <c r="P45" s="164"/>
      <c r="Q45" s="162"/>
      <c r="R45" s="163"/>
      <c r="S45" s="164">
        <v>1</v>
      </c>
      <c r="T45" s="182"/>
      <c r="U45" s="209">
        <f t="shared" si="39"/>
        <v>0</v>
      </c>
      <c r="V45" s="164"/>
      <c r="W45" s="162"/>
      <c r="X45" s="163"/>
      <c r="Y45" s="164">
        <v>1</v>
      </c>
      <c r="Z45" s="182"/>
      <c r="AA45" s="209">
        <f t="shared" si="40"/>
        <v>0</v>
      </c>
      <c r="AB45" s="164"/>
      <c r="AC45" s="162"/>
      <c r="AD45" s="163"/>
      <c r="AE45" s="230">
        <f t="shared" si="1"/>
        <v>0</v>
      </c>
      <c r="AF45" s="230">
        <f t="shared" si="2"/>
        <v>0</v>
      </c>
    </row>
    <row r="46" spans="1:32" x14ac:dyDescent="0.3">
      <c r="A46" s="84">
        <v>68</v>
      </c>
      <c r="B46" s="394"/>
      <c r="C46" s="394"/>
      <c r="D46" s="89" t="s">
        <v>170</v>
      </c>
      <c r="E46" s="200" t="s">
        <v>190</v>
      </c>
      <c r="F46" s="161">
        <v>1</v>
      </c>
      <c r="G46" s="182"/>
      <c r="H46" s="209">
        <f t="shared" ref="H46:H50" si="41">G46*F46</f>
        <v>0</v>
      </c>
      <c r="I46" s="161"/>
      <c r="J46" s="162"/>
      <c r="K46" s="163"/>
      <c r="L46" s="161">
        <v>1</v>
      </c>
      <c r="M46" s="183">
        <f t="shared" ref="M46:M50" si="42">G46</f>
        <v>0</v>
      </c>
      <c r="N46" s="209">
        <f t="shared" ref="N46:N50" si="43">L46*M46</f>
        <v>0</v>
      </c>
      <c r="O46" s="217">
        <f t="shared" si="4"/>
        <v>0</v>
      </c>
      <c r="P46" s="164"/>
      <c r="Q46" s="162"/>
      <c r="R46" s="163"/>
      <c r="S46" s="162">
        <v>1</v>
      </c>
      <c r="T46" s="182"/>
      <c r="U46" s="209">
        <f t="shared" si="39"/>
        <v>0</v>
      </c>
      <c r="V46" s="162"/>
      <c r="W46" s="162"/>
      <c r="X46" s="163"/>
      <c r="Y46" s="162">
        <v>1</v>
      </c>
      <c r="Z46" s="182"/>
      <c r="AA46" s="209">
        <f t="shared" si="40"/>
        <v>0</v>
      </c>
      <c r="AB46" s="162"/>
      <c r="AC46" s="162"/>
      <c r="AD46" s="163"/>
      <c r="AE46" s="230">
        <f t="shared" si="1"/>
        <v>0</v>
      </c>
      <c r="AF46" s="230">
        <f t="shared" si="2"/>
        <v>0</v>
      </c>
    </row>
    <row r="47" spans="1:32" ht="28" x14ac:dyDescent="0.3">
      <c r="A47" s="84">
        <v>69</v>
      </c>
      <c r="B47" s="394"/>
      <c r="C47" s="394"/>
      <c r="D47" s="89" t="s">
        <v>164</v>
      </c>
      <c r="E47" s="200" t="s">
        <v>190</v>
      </c>
      <c r="F47" s="161">
        <v>1</v>
      </c>
      <c r="G47" s="182"/>
      <c r="H47" s="209">
        <f t="shared" si="41"/>
        <v>0</v>
      </c>
      <c r="I47" s="161"/>
      <c r="J47" s="162"/>
      <c r="K47" s="163"/>
      <c r="L47" s="161">
        <v>1</v>
      </c>
      <c r="M47" s="183">
        <f t="shared" si="42"/>
        <v>0</v>
      </c>
      <c r="N47" s="209">
        <f t="shared" si="43"/>
        <v>0</v>
      </c>
      <c r="O47" s="217">
        <f t="shared" si="4"/>
        <v>0</v>
      </c>
      <c r="P47" s="164"/>
      <c r="Q47" s="162"/>
      <c r="R47" s="163"/>
      <c r="S47" s="162">
        <v>1</v>
      </c>
      <c r="T47" s="182"/>
      <c r="U47" s="209">
        <f t="shared" si="39"/>
        <v>0</v>
      </c>
      <c r="V47" s="162"/>
      <c r="W47" s="162"/>
      <c r="X47" s="163"/>
      <c r="Y47" s="162">
        <v>1</v>
      </c>
      <c r="Z47" s="182"/>
      <c r="AA47" s="209">
        <f t="shared" si="40"/>
        <v>0</v>
      </c>
      <c r="AB47" s="162"/>
      <c r="AC47" s="162"/>
      <c r="AD47" s="163"/>
      <c r="AE47" s="230">
        <f t="shared" si="1"/>
        <v>0</v>
      </c>
      <c r="AF47" s="230">
        <f t="shared" si="2"/>
        <v>0</v>
      </c>
    </row>
    <row r="48" spans="1:32" x14ac:dyDescent="0.3">
      <c r="A48" s="84">
        <v>70</v>
      </c>
      <c r="B48" s="394"/>
      <c r="C48" s="394"/>
      <c r="D48" s="89" t="s">
        <v>165</v>
      </c>
      <c r="E48" s="200" t="s">
        <v>190</v>
      </c>
      <c r="F48" s="161">
        <v>1</v>
      </c>
      <c r="G48" s="182"/>
      <c r="H48" s="209">
        <f t="shared" si="41"/>
        <v>0</v>
      </c>
      <c r="I48" s="161"/>
      <c r="J48" s="162"/>
      <c r="K48" s="163"/>
      <c r="L48" s="161">
        <v>1</v>
      </c>
      <c r="M48" s="183">
        <f t="shared" si="42"/>
        <v>0</v>
      </c>
      <c r="N48" s="209">
        <f t="shared" si="43"/>
        <v>0</v>
      </c>
      <c r="O48" s="217">
        <f t="shared" si="4"/>
        <v>0</v>
      </c>
      <c r="P48" s="164"/>
      <c r="Q48" s="162"/>
      <c r="R48" s="163"/>
      <c r="S48" s="162">
        <v>1</v>
      </c>
      <c r="T48" s="182"/>
      <c r="U48" s="209">
        <f t="shared" si="39"/>
        <v>0</v>
      </c>
      <c r="V48" s="162"/>
      <c r="W48" s="162"/>
      <c r="X48" s="163"/>
      <c r="Y48" s="162">
        <v>1</v>
      </c>
      <c r="Z48" s="182"/>
      <c r="AA48" s="209">
        <f t="shared" si="40"/>
        <v>0</v>
      </c>
      <c r="AB48" s="162"/>
      <c r="AC48" s="162"/>
      <c r="AD48" s="163"/>
      <c r="AE48" s="230">
        <f t="shared" si="1"/>
        <v>0</v>
      </c>
      <c r="AF48" s="230">
        <f t="shared" si="2"/>
        <v>0</v>
      </c>
    </row>
    <row r="49" spans="1:32" ht="28" x14ac:dyDescent="0.3">
      <c r="A49" s="84">
        <v>71</v>
      </c>
      <c r="B49" s="394"/>
      <c r="C49" s="394"/>
      <c r="D49" s="89" t="s">
        <v>166</v>
      </c>
      <c r="E49" s="200" t="s">
        <v>190</v>
      </c>
      <c r="F49" s="161">
        <v>1</v>
      </c>
      <c r="G49" s="182"/>
      <c r="H49" s="209">
        <f t="shared" si="41"/>
        <v>0</v>
      </c>
      <c r="I49" s="161"/>
      <c r="J49" s="162"/>
      <c r="K49" s="163"/>
      <c r="L49" s="161">
        <v>1</v>
      </c>
      <c r="M49" s="183">
        <f t="shared" si="42"/>
        <v>0</v>
      </c>
      <c r="N49" s="209">
        <f t="shared" si="43"/>
        <v>0</v>
      </c>
      <c r="O49" s="217">
        <f t="shared" si="4"/>
        <v>0</v>
      </c>
      <c r="P49" s="164"/>
      <c r="Q49" s="162"/>
      <c r="R49" s="163"/>
      <c r="S49" s="162">
        <v>1</v>
      </c>
      <c r="T49" s="182"/>
      <c r="U49" s="209">
        <f t="shared" si="39"/>
        <v>0</v>
      </c>
      <c r="V49" s="162"/>
      <c r="W49" s="162"/>
      <c r="X49" s="163"/>
      <c r="Y49" s="162">
        <v>1</v>
      </c>
      <c r="Z49" s="182"/>
      <c r="AA49" s="209">
        <f t="shared" si="40"/>
        <v>0</v>
      </c>
      <c r="AB49" s="162"/>
      <c r="AC49" s="162"/>
      <c r="AD49" s="163"/>
      <c r="AE49" s="230">
        <f t="shared" si="1"/>
        <v>0</v>
      </c>
      <c r="AF49" s="230">
        <f t="shared" si="2"/>
        <v>0</v>
      </c>
    </row>
    <row r="50" spans="1:32" ht="14.5" thickBot="1" x14ac:dyDescent="0.35">
      <c r="A50" s="91">
        <v>72</v>
      </c>
      <c r="B50" s="396"/>
      <c r="C50" s="396"/>
      <c r="D50" s="90" t="s">
        <v>195</v>
      </c>
      <c r="E50" s="205" t="s">
        <v>192</v>
      </c>
      <c r="F50" s="165">
        <v>1</v>
      </c>
      <c r="G50" s="184"/>
      <c r="H50" s="210">
        <f t="shared" si="41"/>
        <v>0</v>
      </c>
      <c r="I50" s="165"/>
      <c r="J50" s="166"/>
      <c r="K50" s="167"/>
      <c r="L50" s="165">
        <v>1</v>
      </c>
      <c r="M50" s="185">
        <f t="shared" si="42"/>
        <v>0</v>
      </c>
      <c r="N50" s="210">
        <f t="shared" si="43"/>
        <v>0</v>
      </c>
      <c r="O50" s="217">
        <f t="shared" si="4"/>
        <v>0</v>
      </c>
      <c r="P50" s="181"/>
      <c r="Q50" s="166"/>
      <c r="R50" s="167"/>
      <c r="S50" s="166">
        <v>1</v>
      </c>
      <c r="T50" s="182"/>
      <c r="U50" s="209">
        <f t="shared" si="39"/>
        <v>0</v>
      </c>
      <c r="V50" s="166"/>
      <c r="W50" s="166"/>
      <c r="X50" s="167"/>
      <c r="Y50" s="166">
        <v>1</v>
      </c>
      <c r="Z50" s="182"/>
      <c r="AA50" s="209">
        <f t="shared" si="40"/>
        <v>0</v>
      </c>
      <c r="AB50" s="166"/>
      <c r="AC50" s="166"/>
      <c r="AD50" s="167"/>
      <c r="AE50" s="233">
        <f t="shared" si="1"/>
        <v>0</v>
      </c>
      <c r="AF50" s="233">
        <f t="shared" si="2"/>
        <v>0</v>
      </c>
    </row>
    <row r="51" spans="1:32" x14ac:dyDescent="0.3">
      <c r="A51" s="189">
        <v>80</v>
      </c>
      <c r="B51" s="394" t="s">
        <v>230</v>
      </c>
      <c r="C51" s="406">
        <v>1</v>
      </c>
      <c r="D51" s="88" t="s">
        <v>159</v>
      </c>
      <c r="E51" s="199" t="s">
        <v>190</v>
      </c>
      <c r="F51" s="170"/>
      <c r="G51" s="171"/>
      <c r="H51" s="177"/>
      <c r="I51" s="170"/>
      <c r="J51" s="171"/>
      <c r="K51" s="177"/>
      <c r="L51" s="170"/>
      <c r="M51" s="171"/>
      <c r="N51" s="177"/>
      <c r="O51" s="214"/>
      <c r="P51" s="193"/>
      <c r="Q51" s="171"/>
      <c r="R51" s="177"/>
      <c r="S51" s="171"/>
      <c r="T51" s="171"/>
      <c r="U51" s="177"/>
      <c r="V51" s="171">
        <v>4</v>
      </c>
      <c r="W51" s="239"/>
      <c r="X51" s="208">
        <f>W51*V51</f>
        <v>0</v>
      </c>
      <c r="Y51" s="171"/>
      <c r="Z51" s="171"/>
      <c r="AA51" s="177"/>
      <c r="AB51" s="171"/>
      <c r="AC51" s="171"/>
      <c r="AD51" s="177"/>
      <c r="AE51" s="232">
        <f t="shared" si="1"/>
        <v>0</v>
      </c>
      <c r="AF51" s="232">
        <f t="shared" si="2"/>
        <v>0</v>
      </c>
    </row>
    <row r="52" spans="1:32" x14ac:dyDescent="0.3">
      <c r="A52" s="84">
        <v>81</v>
      </c>
      <c r="B52" s="394"/>
      <c r="C52" s="407"/>
      <c r="D52" s="89" t="s">
        <v>160</v>
      </c>
      <c r="E52" s="200" t="s">
        <v>190</v>
      </c>
      <c r="F52" s="161"/>
      <c r="G52" s="162"/>
      <c r="H52" s="163"/>
      <c r="I52" s="161"/>
      <c r="J52" s="162"/>
      <c r="K52" s="163"/>
      <c r="L52" s="161"/>
      <c r="M52" s="162"/>
      <c r="N52" s="163"/>
      <c r="O52" s="212"/>
      <c r="P52" s="164"/>
      <c r="Q52" s="162"/>
      <c r="R52" s="163"/>
      <c r="S52" s="162"/>
      <c r="T52" s="162"/>
      <c r="U52" s="163"/>
      <c r="V52" s="162">
        <v>4</v>
      </c>
      <c r="W52" s="240"/>
      <c r="X52" s="209">
        <f t="shared" ref="X52:X70" si="44">W52*V52</f>
        <v>0</v>
      </c>
      <c r="Y52" s="162"/>
      <c r="Z52" s="162"/>
      <c r="AA52" s="163"/>
      <c r="AB52" s="162"/>
      <c r="AC52" s="162"/>
      <c r="AD52" s="163"/>
      <c r="AE52" s="230">
        <f t="shared" si="1"/>
        <v>0</v>
      </c>
      <c r="AF52" s="230">
        <f t="shared" si="2"/>
        <v>0</v>
      </c>
    </row>
    <row r="53" spans="1:32" x14ac:dyDescent="0.3">
      <c r="A53" s="84">
        <v>82</v>
      </c>
      <c r="B53" s="394"/>
      <c r="C53" s="407"/>
      <c r="D53" s="89" t="s">
        <v>147</v>
      </c>
      <c r="E53" s="200" t="s">
        <v>190</v>
      </c>
      <c r="F53" s="161"/>
      <c r="G53" s="162"/>
      <c r="H53" s="163"/>
      <c r="I53" s="161"/>
      <c r="J53" s="162"/>
      <c r="K53" s="163"/>
      <c r="L53" s="161"/>
      <c r="M53" s="162"/>
      <c r="N53" s="163"/>
      <c r="O53" s="212"/>
      <c r="P53" s="164"/>
      <c r="Q53" s="162"/>
      <c r="R53" s="163"/>
      <c r="S53" s="162"/>
      <c r="T53" s="162"/>
      <c r="U53" s="163"/>
      <c r="V53" s="162">
        <v>1</v>
      </c>
      <c r="W53" s="240"/>
      <c r="X53" s="209">
        <f t="shared" si="44"/>
        <v>0</v>
      </c>
      <c r="Y53" s="162"/>
      <c r="Z53" s="162"/>
      <c r="AA53" s="163"/>
      <c r="AB53" s="162"/>
      <c r="AC53" s="162"/>
      <c r="AD53" s="163"/>
      <c r="AE53" s="230">
        <f t="shared" si="1"/>
        <v>0</v>
      </c>
      <c r="AF53" s="230">
        <f t="shared" si="2"/>
        <v>0</v>
      </c>
    </row>
    <row r="54" spans="1:32" ht="28" x14ac:dyDescent="0.3">
      <c r="A54" s="84">
        <v>83</v>
      </c>
      <c r="B54" s="394"/>
      <c r="C54" s="407"/>
      <c r="D54" s="89" t="s">
        <v>148</v>
      </c>
      <c r="E54" s="200" t="s">
        <v>190</v>
      </c>
      <c r="F54" s="161"/>
      <c r="G54" s="162"/>
      <c r="H54" s="163"/>
      <c r="I54" s="161"/>
      <c r="J54" s="162"/>
      <c r="K54" s="163"/>
      <c r="L54" s="161"/>
      <c r="M54" s="162"/>
      <c r="N54" s="163"/>
      <c r="O54" s="212"/>
      <c r="P54" s="164"/>
      <c r="Q54" s="162"/>
      <c r="R54" s="163"/>
      <c r="S54" s="162"/>
      <c r="T54" s="162"/>
      <c r="U54" s="163"/>
      <c r="V54" s="162">
        <v>1</v>
      </c>
      <c r="W54" s="240"/>
      <c r="X54" s="209">
        <f t="shared" si="44"/>
        <v>0</v>
      </c>
      <c r="Y54" s="162"/>
      <c r="Z54" s="162"/>
      <c r="AA54" s="163"/>
      <c r="AB54" s="162"/>
      <c r="AC54" s="162"/>
      <c r="AD54" s="163"/>
      <c r="AE54" s="230">
        <f t="shared" si="1"/>
        <v>0</v>
      </c>
      <c r="AF54" s="230">
        <f t="shared" si="2"/>
        <v>0</v>
      </c>
    </row>
    <row r="55" spans="1:32" ht="14.5" thickBot="1" x14ac:dyDescent="0.35">
      <c r="A55" s="84">
        <v>84</v>
      </c>
      <c r="B55" s="394"/>
      <c r="C55" s="408"/>
      <c r="D55" s="90" t="s">
        <v>191</v>
      </c>
      <c r="E55" s="205" t="s">
        <v>192</v>
      </c>
      <c r="F55" s="165"/>
      <c r="G55" s="166"/>
      <c r="H55" s="167"/>
      <c r="I55" s="165"/>
      <c r="J55" s="166"/>
      <c r="K55" s="167"/>
      <c r="L55" s="165"/>
      <c r="M55" s="166"/>
      <c r="N55" s="167"/>
      <c r="O55" s="213"/>
      <c r="P55" s="181"/>
      <c r="Q55" s="166"/>
      <c r="R55" s="167"/>
      <c r="S55" s="166"/>
      <c r="T55" s="166"/>
      <c r="U55" s="167"/>
      <c r="V55" s="166">
        <v>1</v>
      </c>
      <c r="W55" s="241"/>
      <c r="X55" s="210">
        <f t="shared" si="44"/>
        <v>0</v>
      </c>
      <c r="Y55" s="166"/>
      <c r="Z55" s="166"/>
      <c r="AA55" s="167"/>
      <c r="AB55" s="166"/>
      <c r="AC55" s="166"/>
      <c r="AD55" s="167"/>
      <c r="AE55" s="233">
        <f t="shared" si="1"/>
        <v>0</v>
      </c>
      <c r="AF55" s="233">
        <f t="shared" si="2"/>
        <v>0</v>
      </c>
    </row>
    <row r="56" spans="1:32" x14ac:dyDescent="0.3">
      <c r="A56" s="84">
        <v>86</v>
      </c>
      <c r="B56" s="394"/>
      <c r="C56" s="395">
        <v>2</v>
      </c>
      <c r="D56" s="88" t="s">
        <v>193</v>
      </c>
      <c r="E56" s="199" t="s">
        <v>190</v>
      </c>
      <c r="F56" s="170"/>
      <c r="G56" s="171"/>
      <c r="H56" s="177"/>
      <c r="I56" s="170"/>
      <c r="J56" s="171"/>
      <c r="K56" s="177"/>
      <c r="L56" s="170"/>
      <c r="M56" s="171"/>
      <c r="N56" s="177"/>
      <c r="O56" s="214"/>
      <c r="P56" s="193"/>
      <c r="Q56" s="171"/>
      <c r="R56" s="177"/>
      <c r="S56" s="171"/>
      <c r="T56" s="171"/>
      <c r="U56" s="177"/>
      <c r="V56" s="171">
        <v>1</v>
      </c>
      <c r="W56" s="239"/>
      <c r="X56" s="208">
        <f t="shared" si="44"/>
        <v>0</v>
      </c>
      <c r="Y56" s="171"/>
      <c r="Z56" s="171"/>
      <c r="AA56" s="177"/>
      <c r="AB56" s="172"/>
      <c r="AC56" s="171"/>
      <c r="AD56" s="177"/>
      <c r="AE56" s="232">
        <f t="shared" si="1"/>
        <v>0</v>
      </c>
      <c r="AF56" s="232">
        <f t="shared" si="2"/>
        <v>0</v>
      </c>
    </row>
    <row r="57" spans="1:32" x14ac:dyDescent="0.3">
      <c r="A57" s="84">
        <v>87</v>
      </c>
      <c r="B57" s="394"/>
      <c r="C57" s="394"/>
      <c r="D57" s="89" t="s">
        <v>56</v>
      </c>
      <c r="E57" s="200" t="s">
        <v>190</v>
      </c>
      <c r="F57" s="161"/>
      <c r="G57" s="162"/>
      <c r="H57" s="163"/>
      <c r="I57" s="161"/>
      <c r="J57" s="162"/>
      <c r="K57" s="163"/>
      <c r="L57" s="161"/>
      <c r="M57" s="162"/>
      <c r="N57" s="163"/>
      <c r="O57" s="212"/>
      <c r="P57" s="164"/>
      <c r="Q57" s="162"/>
      <c r="R57" s="163"/>
      <c r="S57" s="162"/>
      <c r="T57" s="162"/>
      <c r="U57" s="163"/>
      <c r="V57" s="162">
        <v>3</v>
      </c>
      <c r="W57" s="240"/>
      <c r="X57" s="209">
        <f t="shared" si="44"/>
        <v>0</v>
      </c>
      <c r="Y57" s="162"/>
      <c r="Z57" s="162"/>
      <c r="AA57" s="163"/>
      <c r="AB57" s="173"/>
      <c r="AC57" s="162"/>
      <c r="AD57" s="163"/>
      <c r="AE57" s="230">
        <f t="shared" si="1"/>
        <v>0</v>
      </c>
      <c r="AF57" s="230">
        <f t="shared" si="2"/>
        <v>0</v>
      </c>
    </row>
    <row r="58" spans="1:32" x14ac:dyDescent="0.3">
      <c r="A58" s="84">
        <v>88</v>
      </c>
      <c r="B58" s="394"/>
      <c r="C58" s="394"/>
      <c r="D58" s="89" t="s">
        <v>58</v>
      </c>
      <c r="E58" s="200" t="s">
        <v>190</v>
      </c>
      <c r="F58" s="161"/>
      <c r="G58" s="162"/>
      <c r="H58" s="163"/>
      <c r="I58" s="161"/>
      <c r="J58" s="162"/>
      <c r="K58" s="163"/>
      <c r="L58" s="161"/>
      <c r="M58" s="162"/>
      <c r="N58" s="163"/>
      <c r="O58" s="212"/>
      <c r="P58" s="164"/>
      <c r="Q58" s="162"/>
      <c r="R58" s="163"/>
      <c r="S58" s="162"/>
      <c r="T58" s="162"/>
      <c r="U58" s="163"/>
      <c r="V58" s="162">
        <v>1</v>
      </c>
      <c r="W58" s="240"/>
      <c r="X58" s="209">
        <f t="shared" si="44"/>
        <v>0</v>
      </c>
      <c r="Y58" s="162"/>
      <c r="Z58" s="162"/>
      <c r="AA58" s="163"/>
      <c r="AB58" s="173"/>
      <c r="AC58" s="162"/>
      <c r="AD58" s="163"/>
      <c r="AE58" s="230">
        <f t="shared" si="1"/>
        <v>0</v>
      </c>
      <c r="AF58" s="230">
        <f t="shared" si="2"/>
        <v>0</v>
      </c>
    </row>
    <row r="59" spans="1:32" x14ac:dyDescent="0.3">
      <c r="A59" s="84">
        <v>93</v>
      </c>
      <c r="B59" s="394"/>
      <c r="C59" s="394"/>
      <c r="D59" s="89" t="s">
        <v>155</v>
      </c>
      <c r="E59" s="200" t="s">
        <v>190</v>
      </c>
      <c r="F59" s="161"/>
      <c r="G59" s="162"/>
      <c r="H59" s="163"/>
      <c r="I59" s="161"/>
      <c r="J59" s="162"/>
      <c r="K59" s="163"/>
      <c r="L59" s="161"/>
      <c r="M59" s="162"/>
      <c r="N59" s="163"/>
      <c r="O59" s="212"/>
      <c r="P59" s="164"/>
      <c r="Q59" s="162"/>
      <c r="R59" s="163"/>
      <c r="S59" s="162"/>
      <c r="T59" s="162"/>
      <c r="U59" s="163"/>
      <c r="V59" s="162">
        <v>1</v>
      </c>
      <c r="W59" s="240"/>
      <c r="X59" s="209">
        <f t="shared" si="44"/>
        <v>0</v>
      </c>
      <c r="Y59" s="162"/>
      <c r="Z59" s="162"/>
      <c r="AA59" s="163"/>
      <c r="AB59" s="173"/>
      <c r="AC59" s="162"/>
      <c r="AD59" s="163"/>
      <c r="AE59" s="230">
        <f t="shared" si="1"/>
        <v>0</v>
      </c>
      <c r="AF59" s="230">
        <f t="shared" si="2"/>
        <v>0</v>
      </c>
    </row>
    <row r="60" spans="1:32" x14ac:dyDescent="0.3">
      <c r="A60" s="84">
        <v>94</v>
      </c>
      <c r="B60" s="394"/>
      <c r="C60" s="394"/>
      <c r="D60" s="89" t="s">
        <v>156</v>
      </c>
      <c r="E60" s="200" t="s">
        <v>190</v>
      </c>
      <c r="F60" s="161"/>
      <c r="G60" s="162"/>
      <c r="H60" s="163"/>
      <c r="I60" s="161"/>
      <c r="J60" s="162"/>
      <c r="K60" s="163"/>
      <c r="L60" s="161"/>
      <c r="M60" s="162"/>
      <c r="N60" s="163"/>
      <c r="O60" s="212"/>
      <c r="P60" s="164"/>
      <c r="Q60" s="162"/>
      <c r="R60" s="163"/>
      <c r="S60" s="162"/>
      <c r="T60" s="162"/>
      <c r="U60" s="163"/>
      <c r="V60" s="164">
        <v>6</v>
      </c>
      <c r="W60" s="240"/>
      <c r="X60" s="209">
        <f t="shared" si="44"/>
        <v>0</v>
      </c>
      <c r="Y60" s="162"/>
      <c r="Z60" s="162"/>
      <c r="AA60" s="163"/>
      <c r="AB60" s="173"/>
      <c r="AC60" s="162"/>
      <c r="AD60" s="163"/>
      <c r="AE60" s="230">
        <f t="shared" si="1"/>
        <v>0</v>
      </c>
      <c r="AF60" s="230">
        <f t="shared" si="2"/>
        <v>0</v>
      </c>
    </row>
    <row r="61" spans="1:32" x14ac:dyDescent="0.3">
      <c r="A61" s="84">
        <v>95</v>
      </c>
      <c r="B61" s="394"/>
      <c r="C61" s="394"/>
      <c r="D61" s="89" t="s">
        <v>157</v>
      </c>
      <c r="E61" s="200" t="s">
        <v>190</v>
      </c>
      <c r="F61" s="161"/>
      <c r="G61" s="162"/>
      <c r="H61" s="163"/>
      <c r="I61" s="161"/>
      <c r="J61" s="162"/>
      <c r="K61" s="163"/>
      <c r="L61" s="161"/>
      <c r="M61" s="162"/>
      <c r="N61" s="163"/>
      <c r="O61" s="212"/>
      <c r="P61" s="164"/>
      <c r="Q61" s="162"/>
      <c r="R61" s="163"/>
      <c r="S61" s="162"/>
      <c r="T61" s="162"/>
      <c r="U61" s="163"/>
      <c r="V61" s="164">
        <v>1</v>
      </c>
      <c r="W61" s="240"/>
      <c r="X61" s="209">
        <f t="shared" si="44"/>
        <v>0</v>
      </c>
      <c r="Y61" s="162"/>
      <c r="Z61" s="162"/>
      <c r="AA61" s="163"/>
      <c r="AB61" s="173"/>
      <c r="AC61" s="162"/>
      <c r="AD61" s="163"/>
      <c r="AE61" s="230">
        <f t="shared" si="1"/>
        <v>0</v>
      </c>
      <c r="AF61" s="230">
        <f t="shared" si="2"/>
        <v>0</v>
      </c>
    </row>
    <row r="62" spans="1:32" ht="28" x14ac:dyDescent="0.3">
      <c r="A62" s="84">
        <v>96</v>
      </c>
      <c r="B62" s="394"/>
      <c r="C62" s="394"/>
      <c r="D62" s="89" t="s">
        <v>158</v>
      </c>
      <c r="E62" s="200" t="s">
        <v>190</v>
      </c>
      <c r="F62" s="161"/>
      <c r="G62" s="162"/>
      <c r="H62" s="163"/>
      <c r="I62" s="161"/>
      <c r="J62" s="162"/>
      <c r="K62" s="163"/>
      <c r="L62" s="161"/>
      <c r="M62" s="162"/>
      <c r="N62" s="163"/>
      <c r="O62" s="212"/>
      <c r="P62" s="164"/>
      <c r="Q62" s="162"/>
      <c r="R62" s="163"/>
      <c r="S62" s="162"/>
      <c r="T62" s="162"/>
      <c r="U62" s="163"/>
      <c r="V62" s="162">
        <v>1</v>
      </c>
      <c r="W62" s="240"/>
      <c r="X62" s="209">
        <f t="shared" si="44"/>
        <v>0</v>
      </c>
      <c r="Y62" s="162"/>
      <c r="Z62" s="162"/>
      <c r="AA62" s="163"/>
      <c r="AB62" s="173"/>
      <c r="AC62" s="162"/>
      <c r="AD62" s="163"/>
      <c r="AE62" s="230">
        <f t="shared" si="1"/>
        <v>0</v>
      </c>
      <c r="AF62" s="230">
        <f t="shared" si="2"/>
        <v>0</v>
      </c>
    </row>
    <row r="63" spans="1:32" ht="14.5" thickBot="1" x14ac:dyDescent="0.35">
      <c r="A63" s="84">
        <v>97</v>
      </c>
      <c r="B63" s="394"/>
      <c r="C63" s="396"/>
      <c r="D63" s="90" t="s">
        <v>194</v>
      </c>
      <c r="E63" s="205" t="s">
        <v>192</v>
      </c>
      <c r="F63" s="165"/>
      <c r="G63" s="166"/>
      <c r="H63" s="167"/>
      <c r="I63" s="165"/>
      <c r="J63" s="166"/>
      <c r="K63" s="167"/>
      <c r="L63" s="165"/>
      <c r="M63" s="166"/>
      <c r="N63" s="167"/>
      <c r="O63" s="213"/>
      <c r="P63" s="181"/>
      <c r="Q63" s="166"/>
      <c r="R63" s="167"/>
      <c r="S63" s="166"/>
      <c r="T63" s="166"/>
      <c r="U63" s="167"/>
      <c r="V63" s="166">
        <v>1</v>
      </c>
      <c r="W63" s="241"/>
      <c r="X63" s="210">
        <f t="shared" si="44"/>
        <v>0</v>
      </c>
      <c r="Y63" s="166"/>
      <c r="Z63" s="166"/>
      <c r="AA63" s="167"/>
      <c r="AB63" s="176"/>
      <c r="AC63" s="166"/>
      <c r="AD63" s="167"/>
      <c r="AE63" s="233">
        <f t="shared" si="1"/>
        <v>0</v>
      </c>
      <c r="AF63" s="233">
        <f t="shared" si="2"/>
        <v>0</v>
      </c>
    </row>
    <row r="64" spans="1:32" x14ac:dyDescent="0.3">
      <c r="A64" s="84">
        <v>99</v>
      </c>
      <c r="B64" s="394"/>
      <c r="C64" s="394">
        <v>3</v>
      </c>
      <c r="D64" s="110" t="s">
        <v>75</v>
      </c>
      <c r="E64" s="204" t="s">
        <v>190</v>
      </c>
      <c r="F64" s="197"/>
      <c r="G64" s="179"/>
      <c r="H64" s="190"/>
      <c r="I64" s="197"/>
      <c r="J64" s="179"/>
      <c r="K64" s="190"/>
      <c r="L64" s="197"/>
      <c r="M64" s="179"/>
      <c r="N64" s="190"/>
      <c r="O64" s="215"/>
      <c r="P64" s="197"/>
      <c r="Q64" s="179"/>
      <c r="R64" s="190"/>
      <c r="S64" s="179"/>
      <c r="T64" s="179"/>
      <c r="U64" s="190"/>
      <c r="V64" s="179">
        <v>1</v>
      </c>
      <c r="W64" s="242"/>
      <c r="X64" s="211">
        <f t="shared" si="44"/>
        <v>0</v>
      </c>
      <c r="Y64" s="179"/>
      <c r="Z64" s="179"/>
      <c r="AA64" s="190"/>
      <c r="AB64" s="180"/>
      <c r="AC64" s="179"/>
      <c r="AD64" s="190"/>
      <c r="AE64" s="232">
        <f t="shared" si="1"/>
        <v>0</v>
      </c>
      <c r="AF64" s="232">
        <f t="shared" si="2"/>
        <v>0</v>
      </c>
    </row>
    <row r="65" spans="1:32" x14ac:dyDescent="0.3">
      <c r="A65" s="84">
        <v>100</v>
      </c>
      <c r="B65" s="394"/>
      <c r="C65" s="394"/>
      <c r="D65" s="89" t="s">
        <v>77</v>
      </c>
      <c r="E65" s="200" t="s">
        <v>190</v>
      </c>
      <c r="F65" s="161"/>
      <c r="G65" s="162"/>
      <c r="H65" s="163"/>
      <c r="I65" s="161"/>
      <c r="J65" s="162"/>
      <c r="K65" s="163"/>
      <c r="L65" s="161"/>
      <c r="M65" s="162"/>
      <c r="N65" s="163"/>
      <c r="O65" s="212"/>
      <c r="P65" s="161"/>
      <c r="Q65" s="162"/>
      <c r="R65" s="163"/>
      <c r="S65" s="162"/>
      <c r="T65" s="162"/>
      <c r="U65" s="163"/>
      <c r="V65" s="162">
        <v>1</v>
      </c>
      <c r="W65" s="240"/>
      <c r="X65" s="209">
        <f t="shared" si="44"/>
        <v>0</v>
      </c>
      <c r="Y65" s="162"/>
      <c r="Z65" s="162"/>
      <c r="AA65" s="163"/>
      <c r="AB65" s="173"/>
      <c r="AC65" s="162"/>
      <c r="AD65" s="163"/>
      <c r="AE65" s="230">
        <f t="shared" si="1"/>
        <v>0</v>
      </c>
      <c r="AF65" s="230">
        <f t="shared" si="2"/>
        <v>0</v>
      </c>
    </row>
    <row r="66" spans="1:32" x14ac:dyDescent="0.3">
      <c r="A66" s="84">
        <v>104</v>
      </c>
      <c r="B66" s="394"/>
      <c r="C66" s="394"/>
      <c r="D66" s="89" t="s">
        <v>170</v>
      </c>
      <c r="E66" s="200" t="s">
        <v>190</v>
      </c>
      <c r="F66" s="161"/>
      <c r="G66" s="162"/>
      <c r="H66" s="163"/>
      <c r="I66" s="161"/>
      <c r="J66" s="162"/>
      <c r="K66" s="163"/>
      <c r="L66" s="161"/>
      <c r="M66" s="162"/>
      <c r="N66" s="163"/>
      <c r="O66" s="212"/>
      <c r="P66" s="161"/>
      <c r="Q66" s="162"/>
      <c r="R66" s="163"/>
      <c r="S66" s="162"/>
      <c r="T66" s="162"/>
      <c r="U66" s="163"/>
      <c r="V66" s="162">
        <v>1</v>
      </c>
      <c r="W66" s="240"/>
      <c r="X66" s="209">
        <f t="shared" si="44"/>
        <v>0</v>
      </c>
      <c r="Y66" s="162"/>
      <c r="Z66" s="162"/>
      <c r="AA66" s="163"/>
      <c r="AB66" s="173"/>
      <c r="AC66" s="162"/>
      <c r="AD66" s="163"/>
      <c r="AE66" s="230">
        <f t="shared" si="1"/>
        <v>0</v>
      </c>
      <c r="AF66" s="230">
        <f t="shared" si="2"/>
        <v>0</v>
      </c>
    </row>
    <row r="67" spans="1:32" ht="28" x14ac:dyDescent="0.3">
      <c r="A67" s="84">
        <v>105</v>
      </c>
      <c r="B67" s="394"/>
      <c r="C67" s="394"/>
      <c r="D67" s="89" t="s">
        <v>164</v>
      </c>
      <c r="E67" s="200" t="s">
        <v>190</v>
      </c>
      <c r="F67" s="161"/>
      <c r="G67" s="162"/>
      <c r="H67" s="163"/>
      <c r="I67" s="161"/>
      <c r="J67" s="162"/>
      <c r="K67" s="163"/>
      <c r="L67" s="161"/>
      <c r="M67" s="162"/>
      <c r="N67" s="163"/>
      <c r="O67" s="212"/>
      <c r="P67" s="161"/>
      <c r="Q67" s="162"/>
      <c r="R67" s="163"/>
      <c r="S67" s="162"/>
      <c r="T67" s="162"/>
      <c r="U67" s="163"/>
      <c r="V67" s="162">
        <v>1</v>
      </c>
      <c r="W67" s="240"/>
      <c r="X67" s="209">
        <f t="shared" si="44"/>
        <v>0</v>
      </c>
      <c r="Y67" s="162"/>
      <c r="Z67" s="162"/>
      <c r="AA67" s="163"/>
      <c r="AB67" s="173"/>
      <c r="AC67" s="162"/>
      <c r="AD67" s="163"/>
      <c r="AE67" s="230">
        <f t="shared" si="1"/>
        <v>0</v>
      </c>
      <c r="AF67" s="230">
        <f t="shared" si="2"/>
        <v>0</v>
      </c>
    </row>
    <row r="68" spans="1:32" x14ac:dyDescent="0.3">
      <c r="A68" s="84">
        <v>106</v>
      </c>
      <c r="B68" s="394"/>
      <c r="C68" s="394"/>
      <c r="D68" s="89" t="s">
        <v>165</v>
      </c>
      <c r="E68" s="200" t="s">
        <v>190</v>
      </c>
      <c r="F68" s="161"/>
      <c r="G68" s="162"/>
      <c r="H68" s="163"/>
      <c r="I68" s="161"/>
      <c r="J68" s="162"/>
      <c r="K68" s="163"/>
      <c r="L68" s="161"/>
      <c r="M68" s="162"/>
      <c r="N68" s="163"/>
      <c r="O68" s="212"/>
      <c r="P68" s="161"/>
      <c r="Q68" s="162"/>
      <c r="R68" s="163"/>
      <c r="S68" s="162"/>
      <c r="T68" s="162"/>
      <c r="U68" s="163"/>
      <c r="V68" s="162">
        <v>1</v>
      </c>
      <c r="W68" s="240"/>
      <c r="X68" s="209">
        <f t="shared" si="44"/>
        <v>0</v>
      </c>
      <c r="Y68" s="162"/>
      <c r="Z68" s="162"/>
      <c r="AA68" s="163"/>
      <c r="AB68" s="173"/>
      <c r="AC68" s="162"/>
      <c r="AD68" s="163"/>
      <c r="AE68" s="230">
        <f t="shared" si="1"/>
        <v>0</v>
      </c>
      <c r="AF68" s="230">
        <f t="shared" si="2"/>
        <v>0</v>
      </c>
    </row>
    <row r="69" spans="1:32" ht="28" x14ac:dyDescent="0.3">
      <c r="A69" s="84">
        <v>107</v>
      </c>
      <c r="B69" s="394"/>
      <c r="C69" s="394"/>
      <c r="D69" s="89" t="s">
        <v>166</v>
      </c>
      <c r="E69" s="200" t="s">
        <v>190</v>
      </c>
      <c r="F69" s="161"/>
      <c r="G69" s="162"/>
      <c r="H69" s="163"/>
      <c r="I69" s="161"/>
      <c r="J69" s="162"/>
      <c r="K69" s="163"/>
      <c r="L69" s="161"/>
      <c r="M69" s="162"/>
      <c r="N69" s="163"/>
      <c r="O69" s="212"/>
      <c r="P69" s="161"/>
      <c r="Q69" s="162"/>
      <c r="R69" s="163"/>
      <c r="S69" s="162"/>
      <c r="T69" s="162"/>
      <c r="U69" s="163"/>
      <c r="V69" s="162">
        <v>1</v>
      </c>
      <c r="W69" s="240"/>
      <c r="X69" s="209">
        <f t="shared" si="44"/>
        <v>0</v>
      </c>
      <c r="Y69" s="162"/>
      <c r="Z69" s="162"/>
      <c r="AA69" s="163"/>
      <c r="AB69" s="173"/>
      <c r="AC69" s="162"/>
      <c r="AD69" s="163"/>
      <c r="AE69" s="230">
        <f t="shared" si="1"/>
        <v>0</v>
      </c>
      <c r="AF69" s="230">
        <f t="shared" si="2"/>
        <v>0</v>
      </c>
    </row>
    <row r="70" spans="1:32" ht="14.5" thickBot="1" x14ac:dyDescent="0.35">
      <c r="A70" s="91">
        <v>108</v>
      </c>
      <c r="B70" s="396"/>
      <c r="C70" s="396"/>
      <c r="D70" s="90" t="s">
        <v>195</v>
      </c>
      <c r="E70" s="205" t="s">
        <v>192</v>
      </c>
      <c r="F70" s="165"/>
      <c r="G70" s="166"/>
      <c r="H70" s="167"/>
      <c r="I70" s="165"/>
      <c r="J70" s="166"/>
      <c r="K70" s="167"/>
      <c r="L70" s="165"/>
      <c r="M70" s="166"/>
      <c r="N70" s="167"/>
      <c r="O70" s="213"/>
      <c r="P70" s="165"/>
      <c r="Q70" s="166"/>
      <c r="R70" s="167"/>
      <c r="S70" s="166"/>
      <c r="T70" s="166"/>
      <c r="U70" s="167"/>
      <c r="V70" s="166">
        <v>1</v>
      </c>
      <c r="W70" s="241"/>
      <c r="X70" s="210">
        <f t="shared" si="44"/>
        <v>0</v>
      </c>
      <c r="Y70" s="166"/>
      <c r="Z70" s="166"/>
      <c r="AA70" s="167"/>
      <c r="AB70" s="176"/>
      <c r="AC70" s="166"/>
      <c r="AD70" s="167"/>
      <c r="AE70" s="233">
        <f t="shared" si="1"/>
        <v>0</v>
      </c>
      <c r="AF70" s="233">
        <f t="shared" si="2"/>
        <v>0</v>
      </c>
    </row>
    <row r="71" spans="1:32" ht="15" thickBot="1" x14ac:dyDescent="0.35">
      <c r="A71" s="400"/>
      <c r="B71" s="401"/>
      <c r="C71" s="402"/>
      <c r="D71" s="219" t="s">
        <v>235</v>
      </c>
      <c r="E71" s="400"/>
      <c r="F71" s="409"/>
      <c r="G71" s="409"/>
      <c r="H71" s="409"/>
      <c r="I71" s="409"/>
      <c r="J71" s="409"/>
      <c r="K71" s="409"/>
      <c r="L71" s="409"/>
      <c r="M71" s="409"/>
      <c r="N71" s="410"/>
      <c r="O71" s="222">
        <f>SUM(O11:O70)</f>
        <v>0</v>
      </c>
      <c r="P71" s="411"/>
      <c r="Q71" s="409"/>
      <c r="R71" s="409"/>
      <c r="S71" s="409"/>
      <c r="T71" s="409"/>
      <c r="U71" s="409"/>
      <c r="V71" s="409"/>
      <c r="W71" s="409"/>
      <c r="X71" s="409"/>
      <c r="Y71" s="409"/>
      <c r="Z71" s="409"/>
      <c r="AA71" s="409"/>
      <c r="AB71" s="409"/>
      <c r="AC71" s="409"/>
      <c r="AD71" s="410"/>
      <c r="AE71" s="221">
        <f>SUM(AE11:AE70)</f>
        <v>0</v>
      </c>
      <c r="AF71" s="218"/>
    </row>
    <row r="72" spans="1:32" ht="15" customHeight="1" thickBot="1" x14ac:dyDescent="0.35">
      <c r="A72" s="403"/>
      <c r="B72" s="404"/>
      <c r="C72" s="405"/>
      <c r="D72" s="219" t="s">
        <v>237</v>
      </c>
      <c r="E72" s="397">
        <f>AE71+O71</f>
        <v>0</v>
      </c>
      <c r="F72" s="398"/>
      <c r="G72" s="398"/>
      <c r="H72" s="398"/>
      <c r="I72" s="398"/>
      <c r="J72" s="398"/>
      <c r="K72" s="398"/>
      <c r="L72" s="398"/>
      <c r="M72" s="398"/>
      <c r="N72" s="398"/>
      <c r="O72" s="398"/>
      <c r="P72" s="398"/>
      <c r="Q72" s="398"/>
      <c r="R72" s="398"/>
      <c r="S72" s="398"/>
      <c r="T72" s="398"/>
      <c r="U72" s="398"/>
      <c r="V72" s="398"/>
      <c r="W72" s="398"/>
      <c r="X72" s="398"/>
      <c r="Y72" s="398"/>
      <c r="Z72" s="398"/>
      <c r="AA72" s="398"/>
      <c r="AB72" s="398"/>
      <c r="AC72" s="398"/>
      <c r="AD72" s="398"/>
      <c r="AE72" s="398"/>
      <c r="AF72" s="399"/>
    </row>
    <row r="73" spans="1:32" ht="15" customHeight="1" x14ac:dyDescent="0.3">
      <c r="A73" s="243"/>
      <c r="B73" s="243"/>
      <c r="C73" s="243"/>
      <c r="D73" s="244"/>
      <c r="E73" s="245"/>
      <c r="F73" s="245"/>
      <c r="G73" s="245"/>
      <c r="H73" s="245"/>
      <c r="I73" s="245"/>
      <c r="J73" s="245"/>
      <c r="K73" s="245"/>
      <c r="L73" s="245"/>
      <c r="M73" s="245"/>
      <c r="N73" s="245"/>
      <c r="O73" s="245"/>
      <c r="P73" s="245"/>
      <c r="Q73" s="245"/>
      <c r="R73" s="245"/>
      <c r="S73" s="245"/>
      <c r="T73" s="245"/>
      <c r="U73" s="245"/>
      <c r="V73" s="245"/>
      <c r="W73" s="245"/>
      <c r="X73" s="245"/>
      <c r="Y73" s="245"/>
      <c r="Z73" s="245"/>
      <c r="AA73" s="245"/>
      <c r="AB73" s="245"/>
      <c r="AC73" s="245"/>
      <c r="AD73" s="245"/>
      <c r="AE73" s="245"/>
      <c r="AF73" s="245"/>
    </row>
    <row r="74" spans="1:32" ht="40.5" customHeight="1" x14ac:dyDescent="0.3">
      <c r="A74" s="366" t="s">
        <v>244</v>
      </c>
      <c r="B74" s="366"/>
      <c r="C74" s="366"/>
      <c r="D74" s="366"/>
      <c r="E74" s="366"/>
      <c r="F74" s="366"/>
      <c r="G74" s="366"/>
      <c r="H74" s="366"/>
      <c r="I74" s="366"/>
      <c r="J74" s="366"/>
      <c r="K74" s="366"/>
      <c r="L74" s="366"/>
      <c r="M74" s="366"/>
      <c r="N74" s="366"/>
      <c r="O74" s="366"/>
      <c r="P74" s="366"/>
      <c r="Q74" s="366"/>
      <c r="R74" s="366"/>
      <c r="S74" s="366"/>
      <c r="T74" s="366"/>
      <c r="U74" s="366"/>
      <c r="V74" s="366"/>
      <c r="W74" s="366"/>
      <c r="X74" s="366"/>
      <c r="Y74" s="366"/>
      <c r="Z74" s="366"/>
      <c r="AA74" s="366"/>
      <c r="AB74" s="366"/>
      <c r="AC74" s="366"/>
      <c r="AD74" s="366"/>
    </row>
    <row r="75" spans="1:32" x14ac:dyDescent="0.3">
      <c r="D75" s="94" t="s">
        <v>241</v>
      </c>
    </row>
  </sheetData>
  <mergeCells count="39">
    <mergeCell ref="A1:E1"/>
    <mergeCell ref="A3:AD3"/>
    <mergeCell ref="A4:AD4"/>
    <mergeCell ref="F8:H8"/>
    <mergeCell ref="I8:K8"/>
    <mergeCell ref="L8:N8"/>
    <mergeCell ref="S8:U8"/>
    <mergeCell ref="P8:R8"/>
    <mergeCell ref="D7:D9"/>
    <mergeCell ref="A7:A9"/>
    <mergeCell ref="B7:B9"/>
    <mergeCell ref="C7:C9"/>
    <mergeCell ref="E7:E9"/>
    <mergeCell ref="A74:AD74"/>
    <mergeCell ref="B31:B50"/>
    <mergeCell ref="C31:C35"/>
    <mergeCell ref="C36:C43"/>
    <mergeCell ref="C44:C50"/>
    <mergeCell ref="B51:B70"/>
    <mergeCell ref="C51:C55"/>
    <mergeCell ref="C56:C63"/>
    <mergeCell ref="C64:C70"/>
    <mergeCell ref="E71:N71"/>
    <mergeCell ref="P71:AD71"/>
    <mergeCell ref="B11:B30"/>
    <mergeCell ref="C11:C15"/>
    <mergeCell ref="C16:C23"/>
    <mergeCell ref="C24:C30"/>
    <mergeCell ref="E72:AF72"/>
    <mergeCell ref="A71:C71"/>
    <mergeCell ref="A72:C72"/>
    <mergeCell ref="AE8:AE9"/>
    <mergeCell ref="AF7:AF9"/>
    <mergeCell ref="P7:AE7"/>
    <mergeCell ref="O8:O9"/>
    <mergeCell ref="F7:O7"/>
    <mergeCell ref="Y8:AA8"/>
    <mergeCell ref="AB8:AD8"/>
    <mergeCell ref="V8:X8"/>
  </mergeCells>
  <pageMargins left="0.55118110236220474" right="0.15748031496062992" top="0.59055118110236227" bottom="0.39370078740157483" header="0.31496062992125984" footer="0.31496062992125984"/>
  <pageSetup paperSize="9" scale="78" fitToHeight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6</vt:i4>
      </vt:variant>
    </vt:vector>
  </HeadingPairs>
  <TitlesOfParts>
    <vt:vector size="11" baseType="lpstr">
      <vt:lpstr>шаблон</vt:lpstr>
      <vt:lpstr>Методика</vt:lpstr>
      <vt:lpstr>РЦ</vt:lpstr>
      <vt:lpstr>шаблон к ТЗ от 01.04</vt:lpstr>
      <vt:lpstr>Спецификация</vt:lpstr>
      <vt:lpstr>Спецификация!Заголовки_для_печати</vt:lpstr>
      <vt:lpstr>Методика!Область_печати</vt:lpstr>
      <vt:lpstr>РЦ!Область_печати</vt:lpstr>
      <vt:lpstr>Спецификация!Область_печати</vt:lpstr>
      <vt:lpstr>шаблон!Область_печати</vt:lpstr>
      <vt:lpstr>'шаблон к ТЗ от 01.04'!Область_печати</vt:lpstr>
    </vt:vector>
  </TitlesOfParts>
  <Company>fortum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Borovik Elvina Saidovna</dc:creator>
  <cp:lastModifiedBy>Ilyutkin Andrey Veniaminovich</cp:lastModifiedBy>
  <cp:lastPrinted>2024-06-07T18:57:54Z</cp:lastPrinted>
  <dcterms:created xsi:type="dcterms:W3CDTF">2024-02-14T10:32:13Z</dcterms:created>
  <dcterms:modified xsi:type="dcterms:W3CDTF">2024-07-22T15:46:38Z</dcterms:modified>
</cp:coreProperties>
</file>